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992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Подписанты" sheetId="9" r:id="rId9"/>
  </sheets>
  <externalReferences>
    <externalReference r:id="rId12"/>
    <externalReference r:id="rId13"/>
  </externalReference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5.'!$A$6:$IU$8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'Подписанты'!$A$1:$G$5</definedName>
    <definedName name="_xlnm.Print_Area" localSheetId="3">'Раздел 3.'!$A$1:$H$23</definedName>
    <definedName name="_xlnm.Print_Area" localSheetId="0">'Стр.1'!$A$1:$BZ$32</definedName>
  </definedNames>
  <calcPr fullCalcOnLoad="1"/>
</workbook>
</file>

<file path=xl/sharedStrings.xml><?xml version="1.0" encoding="utf-8"?>
<sst xmlns="http://schemas.openxmlformats.org/spreadsheetml/2006/main" count="1023" uniqueCount="520">
  <si>
    <t>КОНФИДЕНЦИАЛЬНОСТЬ ГАРАНТИРУЕТСЯ ПОЛУЧАТЕЛЕМ ИНФОРМАЦИИ</t>
  </si>
  <si>
    <t>ВОЗМОЖНО ПРЕДОСТАВЛЕНИЕ В ЭЛЕКТРОННОМ ВИДЕ</t>
  </si>
  <si>
    <t>(нарастающим итогом)</t>
  </si>
  <si>
    <t>Предоставляют:</t>
  </si>
  <si>
    <t>Сроки предоставления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</si>
  <si>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</si>
  <si>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</si>
  <si>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</si>
  <si>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</si>
  <si>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</si>
  <si>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</si>
  <si>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</si>
  <si>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</si>
  <si>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</si>
  <si>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</si>
  <si>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</si>
  <si>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</si>
  <si>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</si>
  <si>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</si>
  <si>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</si>
  <si>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</si>
  <si>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</si>
  <si>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</si>
  <si>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</si>
  <si>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</si>
  <si>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</si>
  <si>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</si>
  <si>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</si>
  <si>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</si>
  <si>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</si>
  <si>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</si>
  <si>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</si>
  <si>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</si>
  <si>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</si>
  <si>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</si>
  <si>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</si>
  <si>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</si>
  <si>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</si>
  <si>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</si>
  <si>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</si>
  <si>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</si>
  <si>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</si>
  <si>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</si>
  <si>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</si>
  <si>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</si>
  <si>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</si>
  <si>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</si>
  <si>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</si>
  <si>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</si>
  <si>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</si>
  <si>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</si>
  <si>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</si>
  <si>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</si>
  <si>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</si>
  <si>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</si>
  <si>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</si>
  <si>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</si>
  <si>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</si>
  <si>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</si>
  <si>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</si>
  <si>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</si>
  <si>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</si>
  <si>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</si>
  <si>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</si>
  <si>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</si>
  <si>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</si>
  <si>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</si>
  <si>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</si>
  <si>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</si>
  <si>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</si>
  <si>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</si>
  <si>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</si>
  <si>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</si>
  <si>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</si>
  <si>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</si>
  <si>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</si>
  <si>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</si>
  <si>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</si>
  <si>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</si>
  <si>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</si>
  <si>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</si>
  <si>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</si>
  <si>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</si>
  <si>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</si>
  <si>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</si>
  <si>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</si>
  <si>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</si>
  <si>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</si>
  <si>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</si>
  <si>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</si>
  <si>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</si>
  <si>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</si>
  <si>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</si>
  <si>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</si>
  <si>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</si>
  <si>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</si>
  <si>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</si>
  <si>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</si>
  <si>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</si>
  <si>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</si>
  <si>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</si>
  <si>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</si>
  <si>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</si>
  <si>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</si>
  <si>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</si>
  <si>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</si>
  <si>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</si>
  <si>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</si>
  <si>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</si>
  <si>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</si>
  <si>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</si>
  <si>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</si>
  <si>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</si>
  <si>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</si>
  <si>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</si>
  <si>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</si>
  <si>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</si>
  <si>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</si>
  <si>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</si>
  <si>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</si>
  <si>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</si>
  <si>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</si>
  <si>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</si>
  <si>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</si>
  <si>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</si>
  <si>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</si>
  <si>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</si>
  <si>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</si>
  <si>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</si>
  <si>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</si>
  <si>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</si>
  <si>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</si>
  <si>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</si>
  <si>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</si>
  <si>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</si>
  <si>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</si>
  <si>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</si>
  <si>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</si>
  <si>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</si>
  <si>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</si>
  <si>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За отчётный год на сети автомобильных дорог общего пользования</t>
  </si>
  <si>
    <t xml:space="preserve">федерального значения 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</si>
  <si>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</si>
  <si>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</si>
  <si>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</si>
  <si>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</si>
  <si>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</si>
  <si>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</si>
  <si>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</si>
  <si>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</si>
  <si>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</si>
  <si>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</si>
  <si>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</si>
  <si>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</si>
  <si>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</si>
  <si>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</si>
  <si>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</si>
  <si>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</si>
  <si>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</si>
  <si>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</si>
  <si>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</si>
  <si>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</si>
  <si>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</si>
  <si>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</si>
  <si>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</si>
  <si>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</si>
  <si>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</si>
  <si>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</si>
  <si>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</si>
  <si>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</si>
  <si>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</si>
  <si>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</si>
  <si>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</si>
  <si>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</si>
  <si>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</si>
  <si>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</si>
  <si>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</si>
  <si>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</si>
  <si>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</si>
  <si>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</si>
  <si>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</si>
  <si>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</si>
  <si>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</si>
  <si>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</si>
  <si>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</si>
  <si>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</si>
  <si>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</si>
  <si>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</si>
  <si>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</si>
  <si>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</si>
  <si>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</si>
  <si>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</si>
  <si>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</si>
  <si>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</si>
  <si>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</si>
  <si>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</si>
  <si>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</si>
  <si>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</si>
  <si>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</si>
  <si>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</si>
  <si>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</si>
  <si>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</si>
  <si>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</si>
  <si>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</si>
  <si>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</si>
  <si>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</si>
  <si>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</si>
  <si>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</si>
  <si>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</si>
  <si>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</si>
  <si>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</si>
  <si>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</si>
  <si>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</si>
  <si>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</si>
  <si>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</si>
  <si>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</si>
  <si>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</si>
  <si>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</si>
  <si>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</si>
  <si>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</si>
  <si>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</si>
  <si>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</si>
  <si>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</si>
  <si>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</si>
  <si>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</si>
  <si>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</si>
  <si>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</si>
  <si>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</si>
  <si>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</si>
  <si>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</si>
  <si>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</si>
  <si>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</si>
  <si>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</si>
  <si>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</si>
  <si>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</si>
  <si>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</si>
  <si>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</si>
  <si>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</si>
  <si>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</si>
  <si>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</si>
  <si>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</si>
  <si>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</si>
  <si>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</si>
  <si>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</si>
  <si>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</si>
  <si>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</si>
  <si>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</si>
  <si>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</si>
  <si>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</si>
  <si>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</si>
  <si>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</si>
  <si>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</si>
  <si>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</si>
  <si>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</si>
  <si>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</si>
  <si>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</si>
  <si>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</si>
  <si>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</si>
  <si>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</si>
  <si>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</si>
  <si>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</si>
  <si>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</si>
  <si>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</si>
  <si>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</si>
  <si>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</si>
  <si>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</si>
  <si>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</si>
  <si>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</si>
  <si>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</si>
  <si>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</si>
  <si>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</si>
  <si>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</si>
  <si>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</si>
  <si>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</si>
  <si>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</si>
  <si>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</si>
  <si>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</si>
  <si>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</si>
  <si>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</si>
  <si>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</si>
  <si>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</si>
  <si>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</si>
  <si>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</si>
  <si>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</si>
  <si>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</si>
  <si>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</si>
  <si>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</si>
  <si>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</si>
  <si>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</si>
  <si>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</si>
  <si>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</si>
  <si>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</si>
  <si>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</si>
  <si>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</si>
  <si>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</si>
  <si>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</si>
  <si>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</si>
  <si>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</si>
  <si>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</si>
  <si>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</si>
  <si>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</si>
  <si>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</si>
  <si>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</si>
  <si>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</si>
  <si>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</si>
  <si>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</si>
  <si>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</si>
  <si>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</si>
  <si>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</si>
  <si>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</si>
  <si>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</si>
  <si>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</si>
  <si>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</si>
  <si>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</si>
  <si>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</si>
  <si>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</si>
  <si>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</si>
  <si>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</si>
  <si>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</si>
  <si>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</si>
  <si>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</si>
  <si>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</si>
  <si>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</si>
  <si>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</si>
  <si>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</si>
  <si>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</si>
  <si>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</si>
  <si>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</si>
  <si>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</si>
  <si>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</si>
  <si>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</si>
  <si>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</si>
  <si>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</si>
  <si>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</si>
  <si>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</si>
  <si>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</si>
  <si>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</si>
  <si>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</si>
  <si>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</si>
  <si>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</si>
  <si>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</si>
  <si>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</si>
  <si>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</si>
  <si>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</si>
  <si>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</si>
  <si>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</si>
  <si>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</si>
  <si>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</si>
  <si>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</si>
  <si>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</si>
  <si>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</si>
  <si>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</si>
  <si>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</si>
  <si>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</si>
  <si>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</si>
  <si>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</si>
  <si>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</si>
  <si>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</si>
  <si>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</si>
  <si>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</si>
  <si>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</si>
  <si>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</si>
  <si>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</si>
  <si>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</si>
  <si>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</si>
  <si>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Мощность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</si>
  <si>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</si>
  <si>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</si>
  <si>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</si>
  <si>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</si>
  <si>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</si>
  <si>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</si>
  <si>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</si>
  <si>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Срок ввода в эксплуатацию стройки (объекта) (год)</t>
  </si>
  <si>
    <t>Ввод в эксплуатацию мощности</t>
  </si>
  <si>
    <t>введено с начала строительства до 1 января отчетного года</t>
  </si>
  <si>
    <t>введено с начала года включительно</t>
  </si>
  <si>
    <t>должность</t>
  </si>
  <si>
    <t>(Ф.И.О.)</t>
  </si>
  <si>
    <t>подпись</t>
  </si>
  <si>
    <t>номер контактного телефона</t>
  </si>
  <si>
    <t>(дата составления документа)</t>
  </si>
  <si>
    <t>Единица измерения</t>
  </si>
  <si>
    <t>регионального или межмуниципального значения</t>
  </si>
  <si>
    <t>Наименование стройки, объекта, пускового комплекса, мощности, генподрядчика, код стройки</t>
  </si>
  <si>
    <t xml:space="preserve">Единица измерения (тыс. руб., км, пог. м, м2)
</t>
  </si>
  <si>
    <t>Срок ввода в эксплуатацию</t>
  </si>
  <si>
    <t>с начала строительства до 1 января отчетного года</t>
  </si>
  <si>
    <t>с начала года по отчётный период включительно</t>
  </si>
  <si>
    <t>Наименование стройки, объекта, этапа, пускового комплекса, мощности, генподрядчика</t>
  </si>
  <si>
    <t>Единица измерения (тыс руб, км, пог м, м2)</t>
  </si>
  <si>
    <t>По проекту</t>
  </si>
  <si>
    <t>намечено к вводу на год</t>
  </si>
  <si>
    <t>месяц фактического ввода</t>
  </si>
  <si>
    <t>Стоимость строительства - всего, тыс руб</t>
  </si>
  <si>
    <t>4</t>
  </si>
  <si>
    <t>3</t>
  </si>
  <si>
    <t>2</t>
  </si>
  <si>
    <t>отчитывающейся
организации по ОКПО</t>
  </si>
  <si>
    <t>Код
формы
по ОКУД</t>
  </si>
  <si>
    <t xml:space="preserve"> - Федеральному дорожному агентству по установленному им адресу</t>
  </si>
  <si>
    <t>N</t>
  </si>
  <si>
    <t>от</t>
  </si>
  <si>
    <t>на 30 день после отчетного периода,
за год – на 40 день после отчетного периода</t>
  </si>
  <si>
    <t>главные администраторы доходов бюджета (по разделу 1), органы управления дорожным хозяйством, Государственная компания "Российские автомобильные дороги":</t>
  </si>
  <si>
    <t xml:space="preserve"> - органу управления дорожным хозяйством субъекта Российской Федерации по установленному им адресу</t>
  </si>
  <si>
    <t>Приказ Росстата:
Об утверждении формы
от 15.06.2012 N 346
О внесении изменений (при наличии)</t>
  </si>
  <si>
    <t>на 15 день после отчетного периода,
за год – на 20 день после отчетного периода</t>
  </si>
  <si>
    <t>органы местного самоуправления:</t>
  </si>
  <si>
    <t>Форма N 1-ФД</t>
  </si>
  <si>
    <t>г.</t>
  </si>
  <si>
    <t>за январь -</t>
  </si>
  <si>
    <t>СВЕДЕНИЯ ОБ ИСПОЛЬЗОВАНИИ СРЕДСТВ ФЕДЕРАЛЬНОГО ДОРОЖНОГО ФОНДА, ДОРОЖНЫХ ФОНДОВ СУБЪЕКТОВ РОССИЙСКОЙ ФЕДЕРАЦИИ, МУНИЦИПАЛЬНЫХ ДОРОЖНЫХ ФОНДОВ</t>
  </si>
  <si>
    <t>ответственности за нарушение порядка представления государственной статистической отчетности"</t>
  </si>
  <si>
    <t xml:space="preserve">правонарушениях от 30.12.2001 N 195-ФЗ, а также статьей 3 Закона Российской Федерации от 13.05.92 N 2761-1 "Об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</si>
  <si>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</si>
  <si>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</si>
  <si>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</si>
  <si>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</si>
  <si>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9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</si>
  <si>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9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</si>
  <si>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9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</si>
  <si>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9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</si>
  <si>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9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</si>
  <si>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9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</si>
  <si>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9"/>
        <rFont val="Times New Roman"/>
        <family val="1"/>
      </rPr>
      <t xml:space="preserve"> *
всего (сумма строк 33 - 35), из них: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</si>
  <si>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9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</si>
  <si>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9"/>
        <rFont val="Times New Roman"/>
        <family val="1"/>
      </rPr>
      <t>с нагрузкой на ось 11,5 тонны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</si>
  <si>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</si>
  <si>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м</t>
    </r>
    <r>
      <rPr>
        <vertAlign val="superscript"/>
        <sz val="9"/>
        <rFont val="Times New Roman"/>
        <family val="1"/>
      </rPr>
      <t>2</t>
    </r>
  </si>
  <si>
    <t>57226126</t>
  </si>
  <si>
    <t>Министерство транспорта и дорожного хозяйства Республики Татарстан</t>
  </si>
  <si>
    <t>Республика Татарстан 420061   г.Казань, ул. Н.Ершова, 31а</t>
  </si>
  <si>
    <t>декабрь</t>
  </si>
  <si>
    <t>Реконструкция моста через реку Салауш в д.Уразаево в Агрызском муниципальном районе Республики Татарстан. ООО "Мосты РТ"</t>
  </si>
  <si>
    <t>018</t>
  </si>
  <si>
    <t>Строительство автодороги "Азнакаево - Тумутук - Кук-Тяка" - Куштиряково в Азнакаевском муниципальном раоне  Республики Татарстан. ООО "Татнефтедор"</t>
  </si>
  <si>
    <t>008</t>
  </si>
  <si>
    <t>Реконструкция автомобильной дороги "Аксубаево - Емелькино" - Старый Чувашский Адам в Аксубаевском муниципальном районе Республики Татарстан. АО "Татавтодор"</t>
  </si>
  <si>
    <t>Реконструкция автомобильной дороги "Чистополь - Аксубаево - Нурлат" - Малый Акташ в Аксубаевском муниципальном районе Республики Татарстан. АО "Татавтодор"</t>
  </si>
  <si>
    <t>Строительство автомобильной дороги Старое Алимово – Чишма в Актанышском муниципальном районе Республики Татарстан. АО "Татавтодор"</t>
  </si>
  <si>
    <t>Строительство автомобильной дороги "Старое Саитово - Сикия" – Улиманово в Актанышском муниципальном районе Республики Татарстан. АО "Татавтодор"</t>
  </si>
  <si>
    <t>Реконструкция автодороги Алексеевское - Билярск, км 40+912 - км 42+244  в Алексеевском муниципальном районе Республики Татарстан. ОАО "Алексеевскдорстрой"</t>
  </si>
  <si>
    <t>Реконструкция автомобильной дороги "Базарные Матаки - Мамыково" - Карамалы - Старое Ямкино, км 4+926 - км 10+521 в Алькеевском муниципальном районе Республики Татарстан. ОАО "Алексеевскдорстрой"</t>
  </si>
  <si>
    <t>Реконструкция моста через реку Степной Зай на автомобильной дороге «Альметьевск – Азнакаево», км 4+120 в Альметьевском муниципальном районе Республики Татарстан. ООО "Мосты РТ"</t>
  </si>
  <si>
    <t>Реконструкция автомобильной дороги "Арск - Сиза" - Алан в  Арском муниципальном районе Республики Татарстан. АО "Татавтодор"</t>
  </si>
  <si>
    <t>Строительство автомобильной дороги на территории промышленного парка "Арский" в Арском муниципальном районе Республики Татарстан. ООО "Армада"</t>
  </si>
  <si>
    <t>Строительство пешеходного моста по ул.Сайдашева в городе Бавлы Республики Татарстан. ООО "Строймонтаж-Сервис"</t>
  </si>
  <si>
    <t>Строительство автодороги Русские Кищаки - Кошки-Новотимбаево в Буинском муниципальном районе Республики Татарстан.  АО "Татавтодор"</t>
  </si>
  <si>
    <t>Строительство автомобильной дороги М-7 "Волга" - Эстачи в Высокогорском муниципальном районе Республики Татарстан.  АО "Татавтодор"</t>
  </si>
  <si>
    <t>Строительство автомобильной дороги "М-7 "Волга" - Морты - Умяк - Бажениха" - Красная Горка в Елабужском муниципальном районе Республики Татарстан. ОАО "Алексеевскдорстрой"</t>
  </si>
  <si>
    <t>Реконструкция моста через реку Анзирка на автомобильной дороге "М-7 "Волга" - Новая Мурзиха", км 2+625 в Елабужском муниципальном районе Республики Татарстан</t>
  </si>
  <si>
    <t>Реконструкция автомобильной дороги по ул.Комарова в г.Зеленодольске Зеленодольского муниципального района Республики Татарстан. ООО "ДСК ВЕЛЕС"</t>
  </si>
  <si>
    <t>Строительство подъездных путей к объекту отдыха и рекреации "Urman Camp" в Кургузинском сельском поселении в Зеленодольском муниципальном районе Республики Татарстан. ООО "Мосты и водоотводные сооружения"</t>
  </si>
  <si>
    <t>Строительство автодороги Подъезд к д.Победа в Кайбицком муниципальном районе Республики Татарстан. АО "Татавтодор". Ввод объекта планируется в 2023 году.</t>
  </si>
  <si>
    <t>Реконструкция автомобильной дороги Кукмор - Шемордан, км 5+400 - км 8+700 в Кукморском муниципальном районе Республики Татарстан. АО "Татавтодор"</t>
  </si>
  <si>
    <t>Строительство дорожно-уличной сети с.Манзарас Кукморского муниципального района Республики Татарстан. ООО "РусРемСтрой".</t>
  </si>
  <si>
    <t>Строительство автомобильной дороги Подъезд к с.Малая Чура в Кукморском муниципальном районе Республики Татарстан.  АО "Татавтодор"</t>
  </si>
  <si>
    <t>Реконструкция автомобильной дороги Столбище – Атабаево, км 1+000 – км 1+300 в Лаишевском муниципальном районе Республики Татарстан.  АО "Татавтодор"</t>
  </si>
  <si>
    <t>Реконструкция автомобильной дороги Сугушла - Юлтимирово в Лениногорском муниципальном районе Республики Татарстан</t>
  </si>
  <si>
    <t>Реконструкция автомобильной дороги Мамадыш - Тюлячи, км 35+800 - км 41+825 в Мамадышском муниципальном районе Республики Татарстан.  АО "Татавтодор"</t>
  </si>
  <si>
    <t>Реконструкция автомобильной дороги "М-7 "Волга" - Секинесь" - Омары в Мамадышском муниципальном районе Республики Татарстан.  АО "Татавтодор"</t>
  </si>
  <si>
    <t>Реконструкция автомобильной дороги М-7 "Волга" - Секинесь, участок Рагозино - Омарский Починок в Мамадышском муниципальном районе Республики Татарстан.  АО "Татавтодор"</t>
  </si>
  <si>
    <t>Реконструкция автодороги "Мензелинск - Биюрган" - Гулюково в Мензелинском муниципальном районе Республики Татарстан. АО "Татавтодор"</t>
  </si>
  <si>
    <t>Строительство подъездной дороги к молочно-товарному комплексу на 6000 фуражных голов КРС замкнутого цикла по адресу: Республика Татарстан, Мензелинский муниципальный район, с.Коноваловка в Мензелинском муниципальном районе Республики Татарстан. РБР 16</t>
  </si>
  <si>
    <t>Строительство автодороги "Мензелинск – Русский Каран – Тогашево" – Каран-Азиково в Мензелинском муниципальном районе Республики Татарстан. АО "Татавтодор"</t>
  </si>
  <si>
    <t>Строительство подъездных путей к промышленному парку "Промзона-Мензелинск" в Мензелинском муниципальном районе Республики Татарстан. ООО ПКФ "АвтоСтрой"</t>
  </si>
  <si>
    <t>Строительство подъездной автомобильной дороги к предприятию ООО "Умные машины" в г.Нижнекамск Республики Татарстан в Нижнекамском муниципальном районе Республики Татарстан. РБР 16</t>
  </si>
  <si>
    <t>Строительство инженерных сетей "Промышленного парка Нижнекамск" в городе Нижнекамск Республики Татарстан. ООО ПКФ "АвтоСтрой"</t>
  </si>
  <si>
    <t>055</t>
  </si>
  <si>
    <t>Строительство дорожно-уличной сети в городе Нурлат в Нурлатском муниципальном районе Республики Татарстан. ООО "Татнефтедор"</t>
  </si>
  <si>
    <t>Реконструкция автомобильной дороги М-7 "Волга" - Богородское - Куюки в Пестречинском муниципальном районе Республики Татарстан. ООО "Волга-Автодор"</t>
  </si>
  <si>
    <t>Реконструкция автомобильной дороги Казань - Шемордан, км 21+977 - км 22+777 в Пестречинском муниципальном районе Республики Татарстан. АО "Татавтодор"</t>
  </si>
  <si>
    <t>Реконструкция автомобильной дороги Казань - Шемордан, участок км 16+200 - км 21+977 в Пестречинском муниципальном районе Республики Татарстан. ООО "Нурлатдорстрой" (лифты). Ввод планируется в 2023г</t>
  </si>
  <si>
    <t>796</t>
  </si>
  <si>
    <t>Строительство подъездной автомобильной дороги к с. Конь (II этап) в Пестречинском муниципальном районе Республики Татарстан. ООО "ДСК ВЕЛЕС"</t>
  </si>
  <si>
    <t>Реконструкция автодороги «Рыбная Слобода - Янчиково» - Малый Атмас в Рыбно-Слободском муниципальном районе Республики Татарстан.  АО "Татавтодор"</t>
  </si>
  <si>
    <t>Строительство подъездной автомобильной дороги к базе отдыха «Halal Resort» в Рыбно-Слободском муниципальном районе Республики Татарстан.</t>
  </si>
  <si>
    <t>Строительство и реконструкция подъездных автодорог общего пользования местного значения к объекту "Горнолыжный комплекс в н.п.Илебер Сабинского муниципального района Республики Татарстан". ООО "МДСУ-1"</t>
  </si>
  <si>
    <t>Строительство автодороги "Обход с.Сарманово" (3 этап) в Сармановском муниципальном районе Республики Татарстан. ООО "Татнефтедор"</t>
  </si>
  <si>
    <t>Строительство автодороги Русские Кищаки - Кошки-Новотимбаево в Тетюшском муниципальном районе Республики Татарстан. АО "Татавтодор"</t>
  </si>
  <si>
    <t xml:space="preserve">Реконструкция автодороги Льяшево – Ямбухтино в Тетюшском муниципальном районе Республики Татарстан. </t>
  </si>
  <si>
    <t>Реконструкция автодороги Подъезд к д.Артамоновка в Тукаевском муниципальном районе Республики Татарстан. РБР 16</t>
  </si>
  <si>
    <t>Реконструкция автодороги М-7 "Волга" - Шадки - Сауш - Шармаши, км 0+000 - км 5+185 в Тюлячинском муниципальном районе Республики Татарстан. АО "Татавтодор"</t>
  </si>
  <si>
    <t>Реконструкция автомобильной дороги "Чистополь - Нижнекамск" - Русские Сарсазы – Четырчи, участок Русские Сарсазы – Четырчи в Чистопольском муниципальном районе Республики Татарстан. ОАО "Алексеевскдорстрой"</t>
  </si>
  <si>
    <t>Строительство подъездной автомобильной дороги к ООО "Челны-Бройлер", Тукаевский район, Стройбаза, д.8  в Тукаевском муниципальном районе Республики Татарстан. ООО ПКФ "АвтоСтрой"</t>
  </si>
  <si>
    <t>Реконструкция моста через реку Большой Черемшан на автомобильной дороге "Азеево - Черемшан - Шентала", км 73+715 в Черемшанском муниципальном районе Республики Татарстан. ООО "Мостовик"</t>
  </si>
  <si>
    <t>Реконструкция автомобильной дороги Старые Уруссу – Малые Уруссу, км 0+540 – км 1+020 в Ютазинском муниципальном районе Республики Татарстан. МУП УПБиО</t>
  </si>
  <si>
    <t>Реконструкция моста через реку Дымка у с.Абсалямово на автомобильной дороге "Уруссу - Октябрьский" - Абсалямово - Уба", км 6+297 в Ютазинском муниципальном районе Республики Татарстан</t>
  </si>
  <si>
    <t>Строительство автомобильной дороги от ул.Несмелова до автомобильной дороги федерального значения М-7 "Волга" через жилой комплекс "Серебряный бор" в Кировском районе г.Казани. I этап - участок от ул.Несмелова до жилого комплекса "Серебряный бор" в г.Казани Республики Татарстан (II этап). ООО Волга-Автодор
 Примечание: объект будет вводится без очередей, ПСД переутверждена для ввода без очередей</t>
  </si>
  <si>
    <t>Участок дороги от ул.Техническая до Кировской дамбы в рамках развития Большого Казанского кольца на территории муниципального образования г.Казани Республики Татарстан. Улица Меховщиков на участке от ул.Магистральная до ул.Девятаева. ООО "Волгадорстрой".
Примечание: объект по экспертизе разделился на 2 объекта с разными улицами.</t>
  </si>
  <si>
    <t>Реконструкция автомобильной дороги "Набережные Челны – Водозабор", км 0+000 – км 1+462 в г.Набережные Челны. РБР 16</t>
  </si>
  <si>
    <t>Реконструкция автомобильной дороги по ул. Гостева, участок от ул. Аэродромная до ул. Батенчука в г.Набережные Челны Республики Татарстан. РБР 16</t>
  </si>
  <si>
    <t>Строительство подъездной автомобильной дороги к автомобильной газонаполнительной компрессорной станции у с. Аппаково в  Алькеевском муниципальном районе Республики Татарстан. ОАО "Алексеевскдорстрой".</t>
  </si>
  <si>
    <t>Реконструкция автодороги Казань - Шемордан в Пестречинском муниципальном районе Республики Татарстан. АО "Татавтодор". Продление контракта по техническим причинам</t>
  </si>
  <si>
    <t>Реконструкция моста через реку Иинка на автомобильной дороге "Казань - Шемордан", км 43+244 в Пестречинском муниципальном районе Республики Татарстан. ООО "Базовый проект"</t>
  </si>
  <si>
    <t>Вознесенский тракт. Строительство участка от ул.Гвардейской до проспекта Победы в Советском районе г.Казани Республики Татарстан. ООО "ВОЛГА-АВТОДОР"</t>
  </si>
  <si>
    <t>Вознесенский тракт. Строительство участка от проспекта Победы до автомобильной дороги М-7 «Волга» в Советском районе г.Казани и Пестречинском муниципальном районе Республики Татарстан. ООО "Волга Автодор"</t>
  </si>
  <si>
    <t>Строительство внутриквартальных проездов № 1 и № 2 на проспект Победы  в Советском районе г.Казани Республики Татарстан. ООО "ВОЛГА-АВТОДОР"</t>
  </si>
  <si>
    <t>Строительство моста через Монастырскую протоку в Приволжском районе г.Казани. ООО "Волга-Автодор"</t>
  </si>
  <si>
    <t>Реконструкция Горьковского шоссе в Кировском районе г.Казани. Ул.Болотникова, ул.Фрунзе, ул.Горьковское шоссе, ул.Залесная, участок от ул.Музыкальная до автомобильной дороги федерального значения М-7 "Волга". ООО "Мосты и дороги"</t>
  </si>
  <si>
    <t>Реконструкция ул. Нурсултана Назарбаева с мостом через озеро Кабан в г.Казани. ООО "Мосты и дороги"</t>
  </si>
  <si>
    <t>Реконструкция ул. Осиновская в Кировском районе г. Казани Республики Татарстан. ООО "Волга Автодор"</t>
  </si>
  <si>
    <t>Устройство шумозащитного экрана с благоустройством прилегающей территории от д.17 до д.19 по ул.Тихорецкая в Приволжском районе г.Казани Республики Татарстан. ООО "Мосты и водоотводные сооружения"</t>
  </si>
  <si>
    <t>Устройство шумозащитного экрана по ул.Кул Гали в Приволжском районе г.Казани Республики Татарстан. ООО "Автодорстрой"</t>
  </si>
  <si>
    <t>Автомобильная дорога "Алексеевское - Альметьевск" в составе платной автомобильной дороги "Шали (М-7) - Бавлы (М-5)" в Республике Татарстан</t>
  </si>
  <si>
    <t xml:space="preserve">Реконструкция ул.Максимова от ул.Петра Витера до ул.Дементьева Авиастроительного района г.Казани Республики Татарстан. ООО ВолгаДорСтрой. </t>
  </si>
  <si>
    <t>Реконструкция автодороги по ул.Братьев Батталовых на участке от Оренбургского тракта до ул.Белые Росы в г.Казани Республики Татарстан. (I этап и II этап)ОАО "Алексеевскдорстрой". Примечание: Объем выполненных работ оплачен  в  сумме 398,8 млн.рублей.  Ввод объекта планируется в 2023 году.</t>
  </si>
  <si>
    <t>Строительство автомобильных дорог в д.Азьмушкино. Ул.Машиностроительная от проспекта Залесный до ул.Подсолнухи и ул.Подсолнухи от ул.Машиностроительная до ул.Промышленная в Тукаевском муниципальном районе Республики ТатарстанАО "Трест Камдорстрой"</t>
  </si>
  <si>
    <t>Строительство подземного пешеходного перехода через ул.Хусаина Мавлютова в г.Казани Республики Татарстан. ООО "Мосты РТ".   Ввод объекта планируется в 2023 году.</t>
  </si>
  <si>
    <t xml:space="preserve">Строительство канализационного коллектора в Кировском районе г.Казани Республики Татарстан. ООО Волга-Автодор. </t>
  </si>
  <si>
    <t>Строительство локальных очистных сооружений на территории жилого комплекса "МЧС" в Советском районе г.Казани Республики Татарстан. ООО "Волга-Автодор".   Примечание: Объем выполненных работ оплачен  в  сумме 26,233 млн.рублей.  Ввод объекта планируется в 2023 году.</t>
  </si>
  <si>
    <t>Строительство разворотного узла по ул.Оренбургский тракт в Приволжском районе г.Казани Республики Татарстан. ООО Волга-Автодор.   Ввод объекта планируется в 2023 году.</t>
  </si>
  <si>
    <t>сентябрь</t>
  </si>
  <si>
    <t>октябрь</t>
  </si>
  <si>
    <t>ноябрь</t>
  </si>
  <si>
    <t>Министр</t>
  </si>
  <si>
    <t>Ф.М.Ханифов</t>
  </si>
  <si>
    <t>291-90-10</t>
  </si>
  <si>
    <t>"06" февраля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</si>
</sst>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¤&quot;#,##0_);\(&quot;¤&quot;#,##0\)"/>
    <numFmt numFmtId="167" formatCode="&quot;¤&quot;#,##0_);[Red]\(&quot;¤&quot;#,##0\)"/>
    <numFmt numFmtId="168" formatCode="&quot;¤&quot;#,##0.00_);\(&quot;¤&quot;#,##0.00\)"/>
    <numFmt numFmtId="169" formatCode="&quot;¤&quot;#,##0.00_);[Red]\(&quot;¤&quot;#,##0.00\)"/>
    <numFmt numFmtId="170" formatCode="_(&quot;¤&quot;* #,##0_);_(&quot;¤&quot;* \(#,##0\);_(&quot;¤&quot;* &quot;-&quot;_);_(@_)"/>
    <numFmt numFmtId="171" formatCode="_(* #,##0_);_(* \(#,##0\);_(* &quot;-&quot;_);_(@_)"/>
    <numFmt numFmtId="172" formatCode="_(&quot;¤&quot;* #,##0.00_);_(&quot;¤&quot;* \(#,##0.00\);_(&quot;¤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#,##0.0"/>
    <numFmt numFmtId="176" formatCode="#,##0.0_ ;\-#,##0.0\ "/>
    <numFmt numFmtId="177" formatCode="0.0"/>
    <numFmt numFmtId="178" formatCode="#,##0.000"/>
    <numFmt numFmtId="179" formatCode="_-* #,##0.000\ _₽_-;\-* #,##0.000\ _₽_-;_-* &quot;-&quot;??\ _₽_-;_-@_-"/>
    <numFmt numFmtId="180" formatCode="_-* #,##0.000\ _₽_-;\-* #,##0.000\ _₽_-;_-* &quot;-&quot;???\ _₽_-;_-@_-"/>
    <numFmt numFmtId="181" formatCode="#,##0.0000"/>
    <numFmt numFmtId="182" formatCode="0.000"/>
    <numFmt numFmtId="183" formatCode="#,##0.00000"/>
  </numFmts>
  <fonts count="57">
    <font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Arial Cyr"/>
      <family val="2"/>
    </font>
    <font>
      <sz val="9"/>
      <name val="Arial Cyr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0" fillId="0" borderId="0" applyFill="0" applyBorder="0" applyAlignment="0" applyProtection="0"/>
    <xf numFmtId="42" fontId="1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ill="0" applyBorder="0" applyAlignment="0" applyProtection="0"/>
    <xf numFmtId="0" fontId="54" fillId="0" borderId="9" applyNumberFormat="0" applyFill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43" fontId="10" fillId="0" borderId="0" applyFill="0" applyBorder="0" applyAlignment="0" applyProtection="0"/>
    <xf numFmtId="41" fontId="10" fillId="0" borderId="0" applyFill="0" applyBorder="0" applyAlignment="0" applyProtection="0"/>
    <xf numFmtId="174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8" fillId="0" borderId="0" xfId="59" applyNumberFormat="1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49" fontId="1" fillId="0" borderId="13" xfId="59" applyNumberFormat="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175" fontId="2" fillId="0" borderId="11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4" fontId="1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5" fontId="6" fillId="0" borderId="0" xfId="0" applyNumberFormat="1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 applyProtection="1">
      <alignment horizontal="center" wrapText="1" shrinkToFit="1"/>
      <protection locked="0"/>
    </xf>
    <xf numFmtId="0" fontId="16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49" fontId="1" fillId="0" borderId="15" xfId="59" applyNumberFormat="1" applyFont="1" applyBorder="1" applyAlignment="1">
      <alignment horizontal="left" vertical="center"/>
      <protection/>
    </xf>
    <xf numFmtId="0" fontId="14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 shrinkToFit="1"/>
    </xf>
    <xf numFmtId="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/>
    </xf>
    <xf numFmtId="179" fontId="10" fillId="0" borderId="12" xfId="67" applyNumberFormat="1" applyBorder="1" applyAlignment="1">
      <alignment/>
    </xf>
    <xf numFmtId="179" fontId="10" fillId="0" borderId="12" xfId="67" applyNumberFormat="1" applyBorder="1" applyAlignment="1">
      <alignment horizontal="right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5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5" fontId="2" fillId="0" borderId="1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9" fontId="10" fillId="0" borderId="17" xfId="67" applyNumberFormat="1" applyFill="1" applyBorder="1" applyAlignment="1">
      <alignment horizontal="center" vertical="center"/>
    </xf>
    <xf numFmtId="179" fontId="10" fillId="33" borderId="17" xfId="67" applyNumberForma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0" fillId="0" borderId="17" xfId="0" applyFont="1" applyBorder="1" applyAlignment="1">
      <alignment wrapText="1"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22" fillId="0" borderId="17" xfId="67" applyNumberFormat="1" applyFont="1" applyBorder="1" applyAlignment="1">
      <alignment horizontal="center" vertical="center" wrapText="1"/>
    </xf>
    <xf numFmtId="49" fontId="1" fillId="0" borderId="18" xfId="59" applyNumberFormat="1" applyFont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49" fontId="1" fillId="0" borderId="20" xfId="59" applyNumberFormat="1" applyFont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left" vertical="center"/>
      <protection/>
    </xf>
    <xf numFmtId="49" fontId="1" fillId="0" borderId="21" xfId="59" applyNumberFormat="1" applyFont="1" applyBorder="1" applyAlignment="1">
      <alignment vertical="center"/>
      <protection/>
    </xf>
    <xf numFmtId="49" fontId="1" fillId="0" borderId="22" xfId="59" applyNumberFormat="1" applyFont="1" applyBorder="1" applyAlignment="1">
      <alignment vertical="center"/>
      <protection/>
    </xf>
    <xf numFmtId="49" fontId="1" fillId="0" borderId="23" xfId="59" applyNumberFormat="1" applyFont="1" applyBorder="1" applyAlignment="1">
      <alignment vertical="center"/>
      <protection/>
    </xf>
    <xf numFmtId="49" fontId="1" fillId="0" borderId="19" xfId="59" applyNumberFormat="1" applyFont="1" applyBorder="1" applyAlignment="1">
      <alignment vertical="center"/>
      <protection/>
    </xf>
    <xf numFmtId="49" fontId="1" fillId="0" borderId="22" xfId="59" applyNumberFormat="1" applyFont="1" applyBorder="1" applyAlignment="1">
      <alignment horizontal="left" vertical="center"/>
      <protection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center" vertical="top" wrapText="1"/>
      <protection/>
    </xf>
    <xf numFmtId="49" fontId="1" fillId="0" borderId="25" xfId="59" applyNumberFormat="1" applyFont="1" applyBorder="1" applyAlignment="1">
      <alignment horizontal="center" vertical="top" wrapText="1"/>
      <protection/>
    </xf>
    <xf numFmtId="49" fontId="1" fillId="0" borderId="15" xfId="59" applyNumberFormat="1" applyFont="1" applyBorder="1" applyAlignment="1">
      <alignment horizontal="center" vertical="top" wrapText="1"/>
      <protection/>
    </xf>
    <xf numFmtId="49" fontId="1" fillId="0" borderId="26" xfId="59" applyNumberFormat="1" applyFont="1" applyBorder="1" applyAlignment="1">
      <alignment horizontal="center" vertical="top" wrapText="1"/>
      <protection/>
    </xf>
    <xf numFmtId="49" fontId="1" fillId="0" borderId="0" xfId="59" applyNumberFormat="1" applyFont="1" applyBorder="1" applyAlignment="1">
      <alignment horizontal="center" vertical="top" wrapText="1"/>
      <protection/>
    </xf>
    <xf numFmtId="49" fontId="1" fillId="0" borderId="13" xfId="59" applyNumberFormat="1" applyFont="1" applyBorder="1" applyAlignment="1">
      <alignment horizontal="center" vertical="top" wrapText="1"/>
      <protection/>
    </xf>
    <xf numFmtId="49" fontId="1" fillId="0" borderId="26" xfId="59" applyNumberFormat="1" applyFont="1" applyBorder="1" applyAlignment="1">
      <alignment horizontal="left" vertical="top" wrapText="1"/>
      <protection/>
    </xf>
    <xf numFmtId="49" fontId="1" fillId="0" borderId="0" xfId="59" applyNumberFormat="1" applyFont="1" applyBorder="1" applyAlignment="1">
      <alignment horizontal="left" vertical="top" wrapText="1"/>
      <protection/>
    </xf>
    <xf numFmtId="49" fontId="1" fillId="0" borderId="13" xfId="59" applyNumberFormat="1" applyFont="1" applyBorder="1" applyAlignment="1">
      <alignment horizontal="left" vertical="top" wrapText="1"/>
      <protection/>
    </xf>
    <xf numFmtId="49" fontId="1" fillId="0" borderId="24" xfId="59" applyNumberFormat="1" applyFont="1" applyBorder="1" applyAlignment="1">
      <alignment vertical="center"/>
      <protection/>
    </xf>
    <xf numFmtId="49" fontId="1" fillId="0" borderId="25" xfId="59" applyNumberFormat="1" applyFont="1" applyBorder="1" applyAlignment="1">
      <alignment vertical="center"/>
      <protection/>
    </xf>
    <xf numFmtId="49" fontId="1" fillId="0" borderId="0" xfId="59" applyNumberFormat="1" applyFont="1" applyAlignment="1">
      <alignment horizontal="right" vertical="center"/>
      <protection/>
    </xf>
    <xf numFmtId="49" fontId="1" fillId="0" borderId="21" xfId="59" applyNumberFormat="1" applyFont="1" applyBorder="1" applyAlignment="1">
      <alignment horizontal="center" vertical="top" wrapText="1"/>
      <protection/>
    </xf>
    <xf numFmtId="49" fontId="1" fillId="0" borderId="22" xfId="59" applyNumberFormat="1" applyFont="1" applyBorder="1" applyAlignment="1">
      <alignment horizontal="center" vertical="top" wrapText="1"/>
      <protection/>
    </xf>
    <xf numFmtId="49" fontId="1" fillId="0" borderId="23" xfId="59" applyNumberFormat="1" applyFont="1" applyBorder="1" applyAlignment="1">
      <alignment horizontal="center" vertical="top" wrapText="1"/>
      <protection/>
    </xf>
    <xf numFmtId="49" fontId="1" fillId="0" borderId="26" xfId="59" applyNumberFormat="1" applyFont="1" applyBorder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1" fillId="0" borderId="26" xfId="59" applyNumberFormat="1" applyFont="1" applyBorder="1" applyAlignment="1">
      <alignment horizontal="left" vertical="top" wrapText="1" indent="1"/>
      <protection/>
    </xf>
    <xf numFmtId="49" fontId="1" fillId="0" borderId="0" xfId="59" applyNumberFormat="1" applyFont="1" applyBorder="1" applyAlignment="1">
      <alignment horizontal="left" vertical="top" wrapText="1" indent="1"/>
      <protection/>
    </xf>
    <xf numFmtId="49" fontId="1" fillId="0" borderId="13" xfId="59" applyNumberFormat="1" applyFont="1" applyBorder="1" applyAlignment="1">
      <alignment horizontal="left" vertical="top" wrapText="1" indent="1"/>
      <protection/>
    </xf>
    <xf numFmtId="49" fontId="1" fillId="0" borderId="21" xfId="59" applyNumberFormat="1" applyFont="1" applyBorder="1" applyAlignment="1">
      <alignment horizontal="left" vertical="top" wrapText="1"/>
      <protection/>
    </xf>
    <xf numFmtId="49" fontId="1" fillId="0" borderId="22" xfId="59" applyNumberFormat="1" applyFont="1" applyBorder="1" applyAlignment="1">
      <alignment horizontal="left" vertical="top" wrapText="1"/>
      <protection/>
    </xf>
    <xf numFmtId="49" fontId="1" fillId="0" borderId="23" xfId="59" applyNumberFormat="1" applyFont="1" applyBorder="1" applyAlignment="1">
      <alignment horizontal="left" vertical="top" wrapText="1"/>
      <protection/>
    </xf>
    <xf numFmtId="49" fontId="8" fillId="0" borderId="18" xfId="59" applyNumberFormat="1" applyFont="1" applyBorder="1" applyAlignment="1">
      <alignment horizontal="center" vertical="center"/>
      <protection/>
    </xf>
    <xf numFmtId="49" fontId="8" fillId="0" borderId="19" xfId="59" applyNumberFormat="1" applyFont="1" applyBorder="1" applyAlignment="1">
      <alignment horizontal="center" vertical="center"/>
      <protection/>
    </xf>
    <xf numFmtId="49" fontId="8" fillId="0" borderId="20" xfId="59" applyNumberFormat="1" applyFont="1" applyBorder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left" vertical="top" wrapText="1"/>
      <protection/>
    </xf>
    <xf numFmtId="49" fontId="1" fillId="0" borderId="25" xfId="59" applyNumberFormat="1" applyFont="1" applyBorder="1" applyAlignment="1">
      <alignment horizontal="left" vertical="top" wrapText="1"/>
      <protection/>
    </xf>
    <xf numFmtId="49" fontId="1" fillId="0" borderId="15" xfId="59" applyNumberFormat="1" applyFont="1" applyBorder="1" applyAlignment="1">
      <alignment horizontal="left" vertical="top" wrapText="1"/>
      <protection/>
    </xf>
    <xf numFmtId="49" fontId="8" fillId="0" borderId="18" xfId="59" applyNumberFormat="1" applyFont="1" applyBorder="1" applyAlignment="1">
      <alignment horizontal="center" vertical="center" wrapText="1"/>
      <protection/>
    </xf>
    <xf numFmtId="49" fontId="8" fillId="0" borderId="19" xfId="59" applyNumberFormat="1" applyFont="1" applyBorder="1" applyAlignment="1">
      <alignment horizontal="center" vertical="center" wrapText="1"/>
      <protection/>
    </xf>
    <xf numFmtId="49" fontId="8" fillId="0" borderId="20" xfId="59" applyNumberFormat="1" applyFont="1" applyBorder="1" applyAlignment="1">
      <alignment horizontal="center" vertical="center" wrapText="1"/>
      <protection/>
    </xf>
    <xf numFmtId="49" fontId="7" fillId="0" borderId="26" xfId="59" applyNumberFormat="1" applyFont="1" applyBorder="1" applyAlignment="1">
      <alignment horizontal="center" vertical="center"/>
      <protection/>
    </xf>
    <xf numFmtId="49" fontId="7" fillId="0" borderId="0" xfId="59" applyNumberFormat="1" applyFont="1" applyBorder="1" applyAlignment="1">
      <alignment horizontal="center" vertical="center"/>
      <protection/>
    </xf>
    <xf numFmtId="49" fontId="7" fillId="0" borderId="13" xfId="59" applyNumberFormat="1" applyFont="1" applyBorder="1" applyAlignment="1">
      <alignment horizontal="center" vertical="center"/>
      <protection/>
    </xf>
    <xf numFmtId="49" fontId="7" fillId="0" borderId="21" xfId="59" applyNumberFormat="1" applyFont="1" applyBorder="1" applyAlignment="1">
      <alignment horizontal="center" vertical="center"/>
      <protection/>
    </xf>
    <xf numFmtId="49" fontId="7" fillId="0" borderId="22" xfId="59" applyNumberFormat="1" applyFont="1" applyBorder="1" applyAlignment="1">
      <alignment horizontal="center" vertical="center"/>
      <protection/>
    </xf>
    <xf numFmtId="49" fontId="7" fillId="0" borderId="23" xfId="59" applyNumberFormat="1" applyFont="1" applyBorder="1" applyAlignment="1">
      <alignment horizontal="center" vertical="center"/>
      <protection/>
    </xf>
    <xf numFmtId="49" fontId="1" fillId="0" borderId="13" xfId="59" applyNumberFormat="1" applyFont="1" applyBorder="1" applyAlignment="1">
      <alignment horizontal="left" vertical="center"/>
      <protection/>
    </xf>
    <xf numFmtId="49" fontId="1" fillId="0" borderId="26" xfId="59" applyNumberFormat="1" applyFont="1" applyBorder="1" applyAlignment="1">
      <alignment horizontal="right" vertical="center"/>
      <protection/>
    </xf>
    <xf numFmtId="49" fontId="1" fillId="0" borderId="0" xfId="59" applyNumberFormat="1" applyFont="1" applyBorder="1" applyAlignment="1">
      <alignment horizontal="right" vertical="center"/>
      <protection/>
    </xf>
    <xf numFmtId="49" fontId="1" fillId="0" borderId="22" xfId="59" applyNumberFormat="1" applyFont="1" applyBorder="1" applyAlignment="1">
      <alignment horizontal="center" vertical="center"/>
      <protection/>
    </xf>
    <xf numFmtId="49" fontId="1" fillId="0" borderId="17" xfId="59" applyNumberFormat="1" applyFont="1" applyBorder="1" applyAlignment="1">
      <alignment horizontal="center" vertical="top" wrapText="1"/>
      <protection/>
    </xf>
    <xf numFmtId="49" fontId="1" fillId="0" borderId="17" xfId="59" applyNumberFormat="1" applyFont="1" applyBorder="1" applyAlignment="1">
      <alignment horizontal="center" vertical="center" wrapText="1"/>
      <protection/>
    </xf>
    <xf numFmtId="49" fontId="1" fillId="0" borderId="25" xfId="59" applyNumberFormat="1" applyFont="1" applyBorder="1" applyAlignment="1">
      <alignment horizontal="left" vertical="center"/>
      <protection/>
    </xf>
    <xf numFmtId="49" fontId="1" fillId="0" borderId="21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49" fontId="1" fillId="0" borderId="27" xfId="59" applyNumberFormat="1" applyFont="1" applyBorder="1" applyAlignment="1">
      <alignment horizontal="center" vertical="top" wrapText="1"/>
      <protection/>
    </xf>
    <xf numFmtId="49" fontId="1" fillId="0" borderId="18" xfId="59" applyNumberFormat="1" applyFont="1" applyBorder="1" applyAlignment="1">
      <alignment horizontal="center" vertical="top" wrapText="1"/>
      <protection/>
    </xf>
    <xf numFmtId="49" fontId="1" fillId="0" borderId="19" xfId="59" applyNumberFormat="1" applyFont="1" applyBorder="1" applyAlignment="1">
      <alignment horizontal="center" vertical="top" wrapText="1"/>
      <protection/>
    </xf>
    <xf numFmtId="49" fontId="1" fillId="0" borderId="20" xfId="59" applyNumberFormat="1" applyFont="1" applyBorder="1" applyAlignment="1">
      <alignment horizontal="center" vertical="top" wrapText="1"/>
      <protection/>
    </xf>
    <xf numFmtId="49" fontId="7" fillId="0" borderId="24" xfId="59" applyNumberFormat="1" applyFont="1" applyBorder="1" applyAlignment="1">
      <alignment horizontal="center" vertical="center" wrapText="1"/>
      <protection/>
    </xf>
    <xf numFmtId="49" fontId="7" fillId="0" borderId="25" xfId="59" applyNumberFormat="1" applyFont="1" applyBorder="1" applyAlignment="1">
      <alignment horizontal="center" vertical="center" wrapText="1"/>
      <protection/>
    </xf>
    <xf numFmtId="49" fontId="7" fillId="0" borderId="15" xfId="59" applyNumberFormat="1" applyFont="1" applyBorder="1" applyAlignment="1">
      <alignment horizontal="center" vertical="center" wrapText="1"/>
      <protection/>
    </xf>
    <xf numFmtId="49" fontId="1" fillId="0" borderId="0" xfId="59" applyNumberFormat="1" applyFont="1" applyBorder="1" applyAlignment="1">
      <alignment horizontal="center" vertical="center"/>
      <protection/>
    </xf>
    <xf numFmtId="49" fontId="7" fillId="0" borderId="24" xfId="59" applyNumberFormat="1" applyFont="1" applyBorder="1" applyAlignment="1">
      <alignment horizontal="center" vertical="center"/>
      <protection/>
    </xf>
    <xf numFmtId="49" fontId="7" fillId="0" borderId="25" xfId="59" applyNumberFormat="1" applyFont="1" applyBorder="1" applyAlignment="1">
      <alignment horizontal="center" vertical="center"/>
      <protection/>
    </xf>
    <xf numFmtId="49" fontId="7" fillId="0" borderId="15" xfId="59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178" fontId="3" fillId="34" borderId="11" xfId="0" applyNumberFormat="1" applyFont="1" applyFill="1" applyBorder="1" applyAlignment="1">
      <alignment horizontal="center" vertical="center"/>
    </xf>
    <xf numFmtId="178" fontId="2" fillId="34" borderId="11" xfId="0" applyNumberFormat="1" applyFont="1" applyFill="1" applyBorder="1" applyAlignment="1">
      <alignment horizontal="center" vertical="center"/>
    </xf>
    <xf numFmtId="178" fontId="2" fillId="34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avtodor\Users\IdrisovaF\OneDrive\1-&#1060;&#1044;-&#1043;&#1044;&#1057;\2022\2%20&#1082;&#1074;&#1072;&#1088;&#1090;&#1072;&#1083;\&#1044;&#1083;&#1103;%20&#1052;&#1086;&#1089;&#1082;&#1074;&#1099;\(02)%20&#1086;&#1090;&#1095;&#1105;&#1090;%201-&#1060;&#1044;%20&#1056;&#1072;&#1079;&#1076;&#1077;&#1083;%20&#8470;%202-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risovaF\OneDrive\1-&#1060;&#1044;-&#1043;&#1044;&#1057;\&#1043;&#1054;&#1057;&#1055;&#1054;&#1051;&#1048;&#1058;&#1048;&#1050;&#1040;\2022\3%20&#1082;&#1074;&#1072;&#1088;&#1090;&#1072;&#1083;\&#1103;&#1085;&#1074;&#1072;&#1088;&#1100;%20-&#1089;&#1077;&#1085;&#1090;&#1103;&#1073;&#1088;&#1100;%20&#1076;&#1083;&#1103;%20&#1052;&#1086;&#1089;&#1082;&#1074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2."/>
    </sheetNames>
    <sheetDataSet>
      <sheetData sheetId="0">
        <row r="7">
          <cell r="E7">
            <v>29340.6</v>
          </cell>
        </row>
        <row r="12">
          <cell r="D12">
            <v>7494848.798999999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ы"/>
      <sheetName val="2 Расходы"/>
      <sheetName val="3 Результаты"/>
      <sheetName val="4 Объемы работ"/>
      <sheetName val="5 расчет по нормативам"/>
      <sheetName val="6 стройка"/>
      <sheetName val="7 кап.ремонт"/>
      <sheetName val="8 общая"/>
      <sheetName val="9 крупные подрядчики"/>
      <sheetName val="10 крупные поставщики"/>
      <sheetName val="11 материалы"/>
    </sheetNames>
    <sheetDataSet>
      <sheetData sheetId="1">
        <row r="8">
          <cell r="D8">
            <v>61812665.60019998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59"/>
  <sheetViews>
    <sheetView showGridLines="0" view="pageBreakPreview" zoomScaleNormal="70" zoomScaleSheetLayoutView="100" zoomScalePageLayoutView="0" workbookViewId="0" topLeftCell="A1">
      <selection activeCell="AB35" sqref="AB35"/>
    </sheetView>
  </sheetViews>
  <sheetFormatPr defaultColWidth="1.75390625" defaultRowHeight="12" customHeight="1"/>
  <cols>
    <col min="1" max="16384" width="1.75390625" style="1" customWidth="1"/>
  </cols>
  <sheetData>
    <row r="2" spans="1:78" ht="12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89"/>
      <c r="L2" s="174" t="s">
        <v>417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6"/>
      <c r="BP2" s="166"/>
      <c r="BQ2" s="167"/>
      <c r="BR2" s="167"/>
      <c r="BS2" s="167"/>
      <c r="BT2" s="167"/>
      <c r="BU2" s="167"/>
      <c r="BV2" s="167"/>
      <c r="BW2" s="167"/>
      <c r="BX2" s="167"/>
      <c r="BY2" s="167"/>
      <c r="BZ2" s="167"/>
    </row>
    <row r="3" spans="1:78" ht="12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</row>
    <row r="4" spans="1:78" ht="1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89"/>
      <c r="L4" s="140" t="s">
        <v>0</v>
      </c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2"/>
      <c r="BP4" s="166"/>
      <c r="BQ4" s="167"/>
      <c r="BR4" s="167"/>
      <c r="BS4" s="167"/>
      <c r="BT4" s="167"/>
      <c r="BU4" s="167"/>
      <c r="BV4" s="167"/>
      <c r="BW4" s="167"/>
      <c r="BX4" s="167"/>
      <c r="BY4" s="167"/>
      <c r="BZ4" s="167"/>
    </row>
    <row r="5" spans="1:78" ht="12.75" customHeight="1">
      <c r="A5" s="149"/>
      <c r="B5" s="149"/>
      <c r="C5" s="149"/>
      <c r="D5" s="149"/>
      <c r="E5" s="149"/>
      <c r="F5" s="149"/>
      <c r="G5" s="149"/>
      <c r="H5" s="149"/>
      <c r="I5" s="148"/>
      <c r="J5" s="148"/>
      <c r="K5" s="148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8"/>
      <c r="BQ5" s="148"/>
      <c r="BR5" s="148"/>
      <c r="BS5" s="149"/>
      <c r="BT5" s="149"/>
      <c r="BU5" s="149"/>
      <c r="BV5" s="149"/>
      <c r="BW5" s="149"/>
      <c r="BX5" s="149"/>
      <c r="BY5" s="149"/>
      <c r="BZ5" s="149"/>
    </row>
    <row r="6" spans="1:78" ht="12.75" customHeight="1">
      <c r="A6" s="149"/>
      <c r="B6" s="149"/>
      <c r="C6" s="149"/>
      <c r="D6" s="149"/>
      <c r="E6" s="149"/>
      <c r="F6" s="149"/>
      <c r="G6" s="149"/>
      <c r="H6" s="189"/>
      <c r="I6" s="206" t="s">
        <v>416</v>
      </c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8"/>
      <c r="BS6" s="166"/>
      <c r="BT6" s="167"/>
      <c r="BU6" s="167"/>
      <c r="BV6" s="167"/>
      <c r="BW6" s="167"/>
      <c r="BX6" s="167"/>
      <c r="BY6" s="167"/>
      <c r="BZ6" s="167"/>
    </row>
    <row r="7" spans="1:78" ht="12.75" customHeight="1">
      <c r="A7" s="149"/>
      <c r="B7" s="149"/>
      <c r="C7" s="149"/>
      <c r="D7" s="149"/>
      <c r="E7" s="149"/>
      <c r="F7" s="149"/>
      <c r="G7" s="149"/>
      <c r="H7" s="189"/>
      <c r="I7" s="183" t="s">
        <v>415</v>
      </c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5"/>
      <c r="BS7" s="166"/>
      <c r="BT7" s="167"/>
      <c r="BU7" s="167"/>
      <c r="BV7" s="167"/>
      <c r="BW7" s="167"/>
      <c r="BX7" s="167"/>
      <c r="BY7" s="167"/>
      <c r="BZ7" s="167"/>
    </row>
    <row r="8" spans="1:78" ht="12.75" customHeight="1">
      <c r="A8" s="149"/>
      <c r="B8" s="149"/>
      <c r="C8" s="149"/>
      <c r="D8" s="149"/>
      <c r="E8" s="149"/>
      <c r="F8" s="149"/>
      <c r="G8" s="149"/>
      <c r="H8" s="189"/>
      <c r="I8" s="183" t="s">
        <v>414</v>
      </c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5"/>
      <c r="BS8" s="166"/>
      <c r="BT8" s="167"/>
      <c r="BU8" s="167"/>
      <c r="BV8" s="167"/>
      <c r="BW8" s="167"/>
      <c r="BX8" s="167"/>
      <c r="BY8" s="167"/>
      <c r="BZ8" s="167"/>
    </row>
    <row r="9" spans="1:78" ht="12.75" customHeight="1">
      <c r="A9" s="149"/>
      <c r="B9" s="149"/>
      <c r="C9" s="149"/>
      <c r="D9" s="149"/>
      <c r="E9" s="149"/>
      <c r="F9" s="149"/>
      <c r="G9" s="149"/>
      <c r="H9" s="189"/>
      <c r="I9" s="186" t="s">
        <v>413</v>
      </c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8"/>
      <c r="BS9" s="166"/>
      <c r="BT9" s="167"/>
      <c r="BU9" s="167"/>
      <c r="BV9" s="167"/>
      <c r="BW9" s="167"/>
      <c r="BX9" s="167"/>
      <c r="BY9" s="167"/>
      <c r="BZ9" s="167"/>
    </row>
    <row r="10" spans="1:78" ht="12.75" customHeight="1">
      <c r="A10" s="149"/>
      <c r="B10" s="149"/>
      <c r="C10" s="149"/>
      <c r="D10" s="149"/>
      <c r="E10" s="149"/>
      <c r="F10" s="149"/>
      <c r="G10" s="149"/>
      <c r="H10" s="149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S10" s="149"/>
      <c r="BT10" s="149"/>
      <c r="BU10" s="149"/>
      <c r="BV10" s="149"/>
      <c r="BW10" s="149"/>
      <c r="BX10" s="149"/>
      <c r="BY10" s="149"/>
      <c r="BZ10" s="149"/>
    </row>
    <row r="11" spans="1:78" ht="12.7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89"/>
      <c r="M11" s="140" t="s">
        <v>1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2"/>
      <c r="BO11" s="205"/>
      <c r="BP11" s="205"/>
      <c r="BQ11" s="205"/>
      <c r="BR11" s="205"/>
      <c r="BS11" s="167"/>
      <c r="BT11" s="167"/>
      <c r="BU11" s="167"/>
      <c r="BV11" s="167"/>
      <c r="BW11" s="167"/>
      <c r="BX11" s="167"/>
      <c r="BY11" s="167"/>
      <c r="BZ11" s="167"/>
    </row>
    <row r="12" spans="1:78" ht="12.7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</row>
    <row r="13" spans="1:78" ht="40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89"/>
      <c r="R13" s="202" t="s">
        <v>412</v>
      </c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4"/>
      <c r="BJ13" s="166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</row>
    <row r="14" spans="1:78" ht="12.7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89"/>
      <c r="R14" s="190" t="s">
        <v>411</v>
      </c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2" t="s">
        <v>433</v>
      </c>
      <c r="AK14" s="192"/>
      <c r="AL14" s="192"/>
      <c r="AM14" s="192"/>
      <c r="AN14" s="192"/>
      <c r="AO14" s="192"/>
      <c r="AP14" s="192"/>
      <c r="AQ14" s="191" t="s">
        <v>59</v>
      </c>
      <c r="AR14" s="191"/>
      <c r="AS14" s="148" t="s">
        <v>63</v>
      </c>
      <c r="AT14" s="148"/>
      <c r="AU14" s="167" t="s">
        <v>410</v>
      </c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89"/>
      <c r="BJ14" s="166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ht="12.75" customHeight="1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89"/>
      <c r="R15" s="196" t="s">
        <v>2</v>
      </c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7"/>
      <c r="BJ15" s="166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</row>
    <row r="16" spans="1:78" ht="12.7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</row>
    <row r="17" spans="1:78" ht="12.75" customHeight="1">
      <c r="A17" s="140" t="s">
        <v>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2"/>
      <c r="AU17" s="140" t="s">
        <v>4</v>
      </c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I17" s="180" t="s">
        <v>409</v>
      </c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2"/>
    </row>
    <row r="18" spans="1:78" ht="12.75">
      <c r="A18" s="177" t="s">
        <v>408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9"/>
      <c r="AU18" s="151" t="s">
        <v>407</v>
      </c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3"/>
      <c r="BI18" s="152" t="s">
        <v>406</v>
      </c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</row>
    <row r="19" spans="1:78" ht="39.75" customHeight="1">
      <c r="A19" s="168" t="s">
        <v>405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0"/>
      <c r="AU19" s="154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6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</row>
    <row r="20" spans="1:78" ht="13.5" customHeight="1">
      <c r="A20" s="157" t="s">
        <v>404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9"/>
      <c r="AU20" s="154" t="s">
        <v>403</v>
      </c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6"/>
      <c r="BI20" s="162" t="s">
        <v>402</v>
      </c>
      <c r="BJ20" s="162"/>
      <c r="BK20" s="162"/>
      <c r="BL20" s="162"/>
      <c r="BM20" s="148"/>
      <c r="BN20" s="148"/>
      <c r="BO20" s="148"/>
      <c r="BP20" s="148"/>
      <c r="BQ20" s="148"/>
      <c r="BR20" s="148"/>
      <c r="BS20" s="148"/>
      <c r="BT20" s="150" t="s">
        <v>401</v>
      </c>
      <c r="BU20" s="150"/>
      <c r="BV20" s="148"/>
      <c r="BW20" s="148"/>
      <c r="BX20" s="148"/>
      <c r="BY20" s="149"/>
      <c r="BZ20" s="149"/>
    </row>
    <row r="21" spans="1:78" ht="13.5" customHeight="1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9"/>
      <c r="AU21" s="154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6"/>
      <c r="BI21" s="162" t="s">
        <v>402</v>
      </c>
      <c r="BJ21" s="162"/>
      <c r="BK21" s="162"/>
      <c r="BL21" s="162"/>
      <c r="BM21" s="143"/>
      <c r="BN21" s="143"/>
      <c r="BO21" s="143"/>
      <c r="BP21" s="143"/>
      <c r="BQ21" s="143"/>
      <c r="BR21" s="143"/>
      <c r="BS21" s="143"/>
      <c r="BT21" s="150" t="s">
        <v>401</v>
      </c>
      <c r="BU21" s="150"/>
      <c r="BV21" s="143"/>
      <c r="BW21" s="143"/>
      <c r="BX21" s="143"/>
      <c r="BY21" s="149"/>
      <c r="BZ21" s="149"/>
    </row>
    <row r="22" spans="1:78" ht="13.5" customHeight="1">
      <c r="A22" s="168" t="s">
        <v>400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70"/>
      <c r="AU22" s="154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6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</row>
    <row r="23" spans="1:78" ht="12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3"/>
      <c r="AU23" s="163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5"/>
      <c r="BI23" s="140" t="s">
        <v>5</v>
      </c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2"/>
    </row>
    <row r="24" spans="1:78" ht="12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</row>
    <row r="25" spans="1:78" ht="12.75" customHeight="1">
      <c r="A25" s="160" t="s">
        <v>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47" t="s">
        <v>431</v>
      </c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81"/>
    </row>
    <row r="26" spans="1:78" ht="3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6"/>
    </row>
    <row r="27" spans="1:78" ht="12.75" customHeight="1">
      <c r="A27" s="160" t="s">
        <v>7</v>
      </c>
      <c r="B27" s="161"/>
      <c r="C27" s="161"/>
      <c r="D27" s="161"/>
      <c r="E27" s="161"/>
      <c r="F27" s="161"/>
      <c r="G27" s="161"/>
      <c r="H27" s="161"/>
      <c r="I27" s="161"/>
      <c r="J27" s="147" t="s">
        <v>432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28"/>
    </row>
    <row r="28" spans="1:78" ht="3.7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6"/>
    </row>
    <row r="29" spans="1:78" ht="12.75" customHeight="1">
      <c r="A29" s="198" t="s">
        <v>399</v>
      </c>
      <c r="B29" s="198"/>
      <c r="C29" s="198"/>
      <c r="D29" s="198"/>
      <c r="E29" s="198"/>
      <c r="F29" s="198"/>
      <c r="G29" s="199" t="s">
        <v>8</v>
      </c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1"/>
    </row>
    <row r="30" spans="1:78" ht="25.5" customHeight="1">
      <c r="A30" s="193"/>
      <c r="B30" s="193"/>
      <c r="C30" s="193"/>
      <c r="D30" s="193"/>
      <c r="E30" s="193"/>
      <c r="F30" s="193"/>
      <c r="G30" s="193" t="s">
        <v>398</v>
      </c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</row>
    <row r="31" spans="1:78" ht="12.75" customHeight="1">
      <c r="A31" s="194">
        <v>1</v>
      </c>
      <c r="B31" s="194"/>
      <c r="C31" s="194"/>
      <c r="D31" s="194"/>
      <c r="E31" s="194"/>
      <c r="F31" s="194"/>
      <c r="G31" s="194" t="s">
        <v>397</v>
      </c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 t="s">
        <v>396</v>
      </c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 t="s">
        <v>395</v>
      </c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</row>
    <row r="32" spans="1:78" ht="12.75" customHeight="1">
      <c r="A32" s="194" t="s">
        <v>9</v>
      </c>
      <c r="B32" s="194"/>
      <c r="C32" s="194"/>
      <c r="D32" s="194"/>
      <c r="E32" s="194"/>
      <c r="F32" s="194"/>
      <c r="G32" s="194" t="s">
        <v>430</v>
      </c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06">
    <mergeCell ref="A13:H13"/>
    <mergeCell ref="A14:H14"/>
    <mergeCell ref="A15:H15"/>
    <mergeCell ref="BS10:BZ10"/>
    <mergeCell ref="BS11:BZ11"/>
    <mergeCell ref="A12:H12"/>
    <mergeCell ref="BS14:BZ14"/>
    <mergeCell ref="A10:H10"/>
    <mergeCell ref="A11:H11"/>
    <mergeCell ref="BS12:BZ12"/>
    <mergeCell ref="AU14:BI14"/>
    <mergeCell ref="BS2:BZ2"/>
    <mergeCell ref="BS3:BZ3"/>
    <mergeCell ref="BS4:BZ4"/>
    <mergeCell ref="BS5:BZ5"/>
    <mergeCell ref="BS6:BZ6"/>
    <mergeCell ref="BS7:BZ7"/>
    <mergeCell ref="BS8:BZ8"/>
    <mergeCell ref="BS9:BZ9"/>
    <mergeCell ref="I6:BR6"/>
    <mergeCell ref="A6:H6"/>
    <mergeCell ref="A7:H7"/>
    <mergeCell ref="A8:H8"/>
    <mergeCell ref="A9:H9"/>
    <mergeCell ref="A2:H2"/>
    <mergeCell ref="A3:H3"/>
    <mergeCell ref="A4:H4"/>
    <mergeCell ref="A5:H5"/>
    <mergeCell ref="BS13:BZ13"/>
    <mergeCell ref="BJ13:BR13"/>
    <mergeCell ref="I2:K2"/>
    <mergeCell ref="I3:K3"/>
    <mergeCell ref="I4:K4"/>
    <mergeCell ref="R13:BI13"/>
    <mergeCell ref="M11:BN11"/>
    <mergeCell ref="BO11:BR11"/>
    <mergeCell ref="I12:BR12"/>
    <mergeCell ref="I11:L11"/>
    <mergeCell ref="A32:F32"/>
    <mergeCell ref="G32:AD32"/>
    <mergeCell ref="AE32:BB32"/>
    <mergeCell ref="BC32:BZ32"/>
    <mergeCell ref="A28:BZ28"/>
    <mergeCell ref="I13:Q13"/>
    <mergeCell ref="A31:F31"/>
    <mergeCell ref="G31:AD31"/>
    <mergeCell ref="A29:F30"/>
    <mergeCell ref="G29:BZ29"/>
    <mergeCell ref="G30:AD30"/>
    <mergeCell ref="AE30:BB30"/>
    <mergeCell ref="BC30:BZ30"/>
    <mergeCell ref="AE31:BB31"/>
    <mergeCell ref="BC31:BZ31"/>
    <mergeCell ref="J10:BQ10"/>
    <mergeCell ref="I15:Q15"/>
    <mergeCell ref="R15:BI15"/>
    <mergeCell ref="BJ14:BR14"/>
    <mergeCell ref="BJ15:BR15"/>
    <mergeCell ref="A19:AT19"/>
    <mergeCell ref="BI18:BZ19"/>
    <mergeCell ref="I14:Q14"/>
    <mergeCell ref="R14:AI14"/>
    <mergeCell ref="AJ14:AP14"/>
    <mergeCell ref="AQ14:AR14"/>
    <mergeCell ref="BS15:BZ15"/>
    <mergeCell ref="A16:BZ16"/>
    <mergeCell ref="AS14:AT14"/>
    <mergeCell ref="A17:AT17"/>
    <mergeCell ref="L2:BO2"/>
    <mergeCell ref="L3:BO3"/>
    <mergeCell ref="L4:BO4"/>
    <mergeCell ref="BP5:BR5"/>
    <mergeCell ref="L5:BO5"/>
    <mergeCell ref="A18:AT18"/>
    <mergeCell ref="BI17:BZ17"/>
    <mergeCell ref="I7:BR7"/>
    <mergeCell ref="I8:BR8"/>
    <mergeCell ref="I9:BR9"/>
    <mergeCell ref="I5:K5"/>
    <mergeCell ref="BP2:BR2"/>
    <mergeCell ref="BP3:BR3"/>
    <mergeCell ref="BP4:BR4"/>
    <mergeCell ref="J27:BY27"/>
    <mergeCell ref="A22:AT22"/>
    <mergeCell ref="BI22:BZ22"/>
    <mergeCell ref="A23:AT23"/>
    <mergeCell ref="BI23:BZ23"/>
    <mergeCell ref="A25:W25"/>
    <mergeCell ref="A27:I27"/>
    <mergeCell ref="BI20:BL20"/>
    <mergeCell ref="BY20:BZ20"/>
    <mergeCell ref="BM21:BS21"/>
    <mergeCell ref="BT21:BU21"/>
    <mergeCell ref="BM20:BS20"/>
    <mergeCell ref="BI21:BL21"/>
    <mergeCell ref="AU20:BG23"/>
    <mergeCell ref="AU17:BG17"/>
    <mergeCell ref="BV21:BX21"/>
    <mergeCell ref="A26:BZ26"/>
    <mergeCell ref="X25:BY25"/>
    <mergeCell ref="A24:BZ24"/>
    <mergeCell ref="BY21:BZ21"/>
    <mergeCell ref="BT20:BU20"/>
    <mergeCell ref="BV20:BX20"/>
    <mergeCell ref="AU18:BG19"/>
    <mergeCell ref="A20:AT21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2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:H3"/>
      <selection pane="bottomLeft" activeCell="A17" sqref="A17"/>
    </sheetView>
  </sheetViews>
  <sheetFormatPr defaultColWidth="11.625" defaultRowHeight="12.75"/>
  <cols>
    <col min="1" max="1" width="40.625" style="0" customWidth="1"/>
    <col min="2" max="2" width="11.625" style="0" customWidth="1"/>
    <col min="3" max="3" width="12.625" style="0" customWidth="1"/>
    <col min="4" max="4" width="17.125" style="0" customWidth="1"/>
    <col min="5" max="5" width="14.125" style="0" customWidth="1"/>
    <col min="6" max="6" width="13.375" style="0" customWidth="1"/>
    <col min="7" max="7" width="17.00390625" style="0" customWidth="1"/>
    <col min="8" max="8" width="15.625" style="0" customWidth="1"/>
  </cols>
  <sheetData>
    <row r="1" spans="1:8" ht="14.25" customHeight="1">
      <c r="A1" s="209" t="s">
        <v>10</v>
      </c>
      <c r="B1" s="209"/>
      <c r="C1" s="209"/>
      <c r="D1" s="209"/>
      <c r="E1" s="209"/>
      <c r="F1" s="209"/>
      <c r="G1" s="209"/>
      <c r="H1" s="209"/>
    </row>
    <row r="2" spans="1:8" ht="12.75">
      <c r="A2" s="209"/>
      <c r="B2" s="209"/>
      <c r="C2" s="209"/>
      <c r="D2" s="209"/>
      <c r="E2" s="209"/>
      <c r="F2" s="209"/>
      <c r="G2" s="209"/>
      <c r="H2" s="209"/>
    </row>
    <row r="3" spans="1:8" ht="22.5" customHeight="1">
      <c r="A3" s="209"/>
      <c r="B3" s="209"/>
      <c r="C3" s="209"/>
      <c r="D3" s="209"/>
      <c r="E3" s="209"/>
      <c r="F3" s="209"/>
      <c r="G3" s="209"/>
      <c r="H3" s="209"/>
    </row>
    <row r="5" spans="4:8" ht="12.75">
      <c r="D5" s="210" t="s">
        <v>11</v>
      </c>
      <c r="E5" s="210"/>
      <c r="F5" s="210"/>
      <c r="G5" s="210"/>
      <c r="H5" s="210"/>
    </row>
    <row r="6" spans="1:8" ht="27" customHeight="1">
      <c r="A6" s="211" t="s">
        <v>12</v>
      </c>
      <c r="B6" s="211" t="s">
        <v>13</v>
      </c>
      <c r="C6" s="211" t="s">
        <v>14</v>
      </c>
      <c r="D6" s="211"/>
      <c r="E6" s="211"/>
      <c r="F6" s="211" t="s">
        <v>15</v>
      </c>
      <c r="G6" s="211"/>
      <c r="H6" s="211"/>
    </row>
    <row r="7" spans="1:8" ht="38.25">
      <c r="A7" s="211"/>
      <c r="B7" s="211"/>
      <c r="C7" s="22" t="s">
        <v>16</v>
      </c>
      <c r="D7" s="22" t="s">
        <v>17</v>
      </c>
      <c r="E7" s="22" t="s">
        <v>18</v>
      </c>
      <c r="F7" s="22" t="s">
        <v>16</v>
      </c>
      <c r="G7" s="22" t="s">
        <v>17</v>
      </c>
      <c r="H7" s="22" t="s">
        <v>18</v>
      </c>
    </row>
    <row r="8" spans="1:8" ht="12.7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</row>
    <row r="9" spans="1:8" ht="24">
      <c r="A9" s="49" t="s">
        <v>19</v>
      </c>
      <c r="B9" s="67" t="s">
        <v>20</v>
      </c>
      <c r="C9" s="97"/>
      <c r="D9" s="97">
        <f>D11+D31+D32</f>
        <v>38249279.317169994</v>
      </c>
      <c r="E9" s="97">
        <f>E11+E31+E32</f>
        <v>380743.324</v>
      </c>
      <c r="F9" s="98">
        <f>F11+F31+F32</f>
        <v>0</v>
      </c>
      <c r="G9" s="98">
        <f>G11+G31+G32</f>
        <v>79495237.28303</v>
      </c>
      <c r="H9" s="98">
        <f>H11+H31+H32</f>
        <v>1572880.057</v>
      </c>
    </row>
    <row r="10" spans="1:8" ht="12.75">
      <c r="A10" s="69" t="s">
        <v>21</v>
      </c>
      <c r="B10" s="27"/>
      <c r="C10" s="97"/>
      <c r="D10" s="97"/>
      <c r="E10" s="97"/>
      <c r="F10" s="97"/>
      <c r="G10" s="97"/>
      <c r="H10" s="97"/>
    </row>
    <row r="11" spans="1:8" ht="24">
      <c r="A11" s="49" t="s">
        <v>22</v>
      </c>
      <c r="B11" s="55" t="s">
        <v>23</v>
      </c>
      <c r="C11" s="97"/>
      <c r="D11" s="97">
        <f>SUM(D12:D30)</f>
        <v>38249279.317169994</v>
      </c>
      <c r="E11" s="97">
        <f>SUM(E12:E30)</f>
        <v>380743.324</v>
      </c>
      <c r="F11" s="98">
        <f>F12+F13+F14+F15+F16+F17+F18+F19+F20+F21+F22+F23+F24+F25+F26+F27+F28+F29+F30</f>
        <v>0</v>
      </c>
      <c r="G11" s="98">
        <f>G12+G13+G14+G15+G16+G17+G18+G19+G20+G21+G22+G23+G24+G25+G26+G27+G28+G29+G30</f>
        <v>78170771.58538</v>
      </c>
      <c r="H11" s="98">
        <f>H12+H13+H14+H15+H16+H17+H18+H19+H20+H21+H22+H23+H24+H25+H26+H27+H28+H29+H30</f>
        <v>1495845.677</v>
      </c>
    </row>
    <row r="12" spans="1:8" ht="72">
      <c r="A12" s="76" t="s">
        <v>24</v>
      </c>
      <c r="B12" s="79" t="s">
        <v>25</v>
      </c>
      <c r="C12" s="97"/>
      <c r="D12" s="97">
        <v>4304025.47</v>
      </c>
      <c r="E12" s="97">
        <v>380743.324</v>
      </c>
      <c r="F12" s="98"/>
      <c r="G12" s="98">
        <v>16909444.21</v>
      </c>
      <c r="H12" s="98">
        <v>1495845.677</v>
      </c>
    </row>
    <row r="13" spans="1:8" ht="12.75">
      <c r="A13" s="76" t="s">
        <v>26</v>
      </c>
      <c r="B13" s="79" t="s">
        <v>27</v>
      </c>
      <c r="C13" s="97"/>
      <c r="D13" s="97">
        <v>4294884.82</v>
      </c>
      <c r="E13" s="97"/>
      <c r="F13" s="98"/>
      <c r="G13" s="98">
        <v>6646124.09</v>
      </c>
      <c r="H13" s="98"/>
    </row>
    <row r="14" spans="1:8" ht="36">
      <c r="A14" s="76" t="s">
        <v>28</v>
      </c>
      <c r="B14" s="79" t="s">
        <v>29</v>
      </c>
      <c r="C14" s="97"/>
      <c r="D14" s="97">
        <v>12001169.43017</v>
      </c>
      <c r="E14" s="97"/>
      <c r="F14" s="98"/>
      <c r="G14" s="98">
        <v>20756769.38376</v>
      </c>
      <c r="H14" s="98"/>
    </row>
    <row r="15" spans="1:8" ht="24">
      <c r="A15" s="76" t="s">
        <v>30</v>
      </c>
      <c r="B15" s="79" t="s">
        <v>31</v>
      </c>
      <c r="C15" s="97"/>
      <c r="D15" s="97"/>
      <c r="E15" s="97"/>
      <c r="F15" s="98"/>
      <c r="G15" s="98"/>
      <c r="H15" s="98"/>
    </row>
    <row r="16" spans="1:8" ht="36">
      <c r="A16" s="76" t="s">
        <v>32</v>
      </c>
      <c r="B16" s="79" t="s">
        <v>33</v>
      </c>
      <c r="C16" s="97"/>
      <c r="D16" s="97"/>
      <c r="E16" s="97"/>
      <c r="F16" s="98"/>
      <c r="G16" s="98"/>
      <c r="H16" s="98"/>
    </row>
    <row r="17" spans="1:8" ht="48">
      <c r="A17" s="76" t="s">
        <v>34</v>
      </c>
      <c r="B17" s="79" t="s">
        <v>35</v>
      </c>
      <c r="C17" s="97"/>
      <c r="D17" s="97"/>
      <c r="E17" s="97"/>
      <c r="F17" s="98"/>
      <c r="G17" s="98"/>
      <c r="H17" s="98"/>
    </row>
    <row r="18" spans="1:8" ht="60">
      <c r="A18" s="76" t="s">
        <v>36</v>
      </c>
      <c r="B18" s="79" t="s">
        <v>37</v>
      </c>
      <c r="C18" s="97"/>
      <c r="D18" s="97"/>
      <c r="E18" s="97"/>
      <c r="F18" s="98"/>
      <c r="G18" s="98"/>
      <c r="H18" s="98"/>
    </row>
    <row r="19" spans="1:8" ht="60">
      <c r="A19" s="76" t="s">
        <v>38</v>
      </c>
      <c r="B19" s="79" t="s">
        <v>39</v>
      </c>
      <c r="C19" s="97"/>
      <c r="D19" s="97"/>
      <c r="E19" s="97"/>
      <c r="F19" s="98"/>
      <c r="G19" s="98"/>
      <c r="H19" s="98"/>
    </row>
    <row r="20" spans="1:8" ht="36">
      <c r="A20" s="76" t="s">
        <v>40</v>
      </c>
      <c r="B20" s="79" t="s">
        <v>41</v>
      </c>
      <c r="C20" s="97"/>
      <c r="D20" s="97"/>
      <c r="E20" s="97"/>
      <c r="F20" s="98"/>
      <c r="G20" s="98"/>
      <c r="H20" s="98"/>
    </row>
    <row r="21" spans="1:8" ht="48">
      <c r="A21" s="76" t="s">
        <v>42</v>
      </c>
      <c r="B21" s="79" t="s">
        <v>43</v>
      </c>
      <c r="C21" s="97"/>
      <c r="D21" s="97"/>
      <c r="E21" s="97"/>
      <c r="F21" s="98"/>
      <c r="G21" s="98"/>
      <c r="H21" s="98"/>
    </row>
    <row r="22" spans="1:8" ht="72">
      <c r="A22" s="76" t="s">
        <v>44</v>
      </c>
      <c r="B22" s="79" t="s">
        <v>45</v>
      </c>
      <c r="C22" s="97"/>
      <c r="D22" s="97"/>
      <c r="E22" s="97"/>
      <c r="F22" s="98"/>
      <c r="G22" s="98"/>
      <c r="H22" s="98"/>
    </row>
    <row r="23" spans="1:8" ht="60">
      <c r="A23" s="76" t="s">
        <v>46</v>
      </c>
      <c r="B23" s="79" t="s">
        <v>47</v>
      </c>
      <c r="C23" s="97"/>
      <c r="D23" s="97">
        <v>17649199.597</v>
      </c>
      <c r="E23" s="97"/>
      <c r="F23" s="98"/>
      <c r="G23" s="98">
        <v>33858433.90162</v>
      </c>
      <c r="H23" s="98"/>
    </row>
    <row r="24" spans="1:8" ht="60">
      <c r="A24" s="76" t="s">
        <v>48</v>
      </c>
      <c r="B24" s="79" t="s">
        <v>49</v>
      </c>
      <c r="C24" s="97"/>
      <c r="D24" s="97"/>
      <c r="E24" s="97"/>
      <c r="F24" s="98"/>
      <c r="G24" s="98"/>
      <c r="H24" s="98"/>
    </row>
    <row r="25" spans="1:8" ht="108">
      <c r="A25" s="76" t="s">
        <v>50</v>
      </c>
      <c r="B25" s="79" t="s">
        <v>51</v>
      </c>
      <c r="C25" s="97"/>
      <c r="D25" s="97"/>
      <c r="E25" s="97"/>
      <c r="F25" s="98"/>
      <c r="G25" s="98"/>
      <c r="H25" s="98"/>
    </row>
    <row r="26" spans="1:8" ht="108">
      <c r="A26" s="76" t="s">
        <v>52</v>
      </c>
      <c r="B26" s="79" t="s">
        <v>53</v>
      </c>
      <c r="C26" s="97"/>
      <c r="D26" s="97"/>
      <c r="E26" s="97"/>
      <c r="F26" s="98"/>
      <c r="G26" s="98"/>
      <c r="H26" s="98"/>
    </row>
    <row r="27" spans="1:8" ht="84">
      <c r="A27" s="76" t="s">
        <v>54</v>
      </c>
      <c r="B27" s="79" t="s">
        <v>55</v>
      </c>
      <c r="C27" s="97"/>
      <c r="D27" s="97"/>
      <c r="E27" s="97"/>
      <c r="F27" s="98"/>
      <c r="G27" s="98"/>
      <c r="H27" s="98"/>
    </row>
    <row r="28" spans="1:8" ht="72">
      <c r="A28" s="76" t="s">
        <v>56</v>
      </c>
      <c r="B28" s="79" t="s">
        <v>57</v>
      </c>
      <c r="C28" s="97"/>
      <c r="D28" s="97"/>
      <c r="E28" s="97"/>
      <c r="F28" s="98"/>
      <c r="G28" s="98"/>
      <c r="H28" s="98"/>
    </row>
    <row r="29" spans="1:8" ht="12.75">
      <c r="A29" s="76" t="s">
        <v>58</v>
      </c>
      <c r="B29" s="79" t="s">
        <v>59</v>
      </c>
      <c r="C29" s="97"/>
      <c r="D29" s="97"/>
      <c r="E29" s="97"/>
      <c r="F29" s="98"/>
      <c r="G29" s="98"/>
      <c r="H29" s="98"/>
    </row>
    <row r="30" spans="1:8" ht="24">
      <c r="A30" s="76" t="s">
        <v>60</v>
      </c>
      <c r="B30" s="79" t="s">
        <v>61</v>
      </c>
      <c r="C30" s="97"/>
      <c r="D30" s="97"/>
      <c r="E30" s="97"/>
      <c r="F30" s="98"/>
      <c r="G30" s="98"/>
      <c r="H30" s="98"/>
    </row>
    <row r="31" spans="1:8" ht="24">
      <c r="A31" s="49" t="s">
        <v>62</v>
      </c>
      <c r="B31" s="55" t="s">
        <v>63</v>
      </c>
      <c r="C31" s="97"/>
      <c r="D31" s="97"/>
      <c r="E31" s="97"/>
      <c r="F31" s="98"/>
      <c r="G31" s="98"/>
      <c r="H31" s="98"/>
    </row>
    <row r="32" spans="1:8" ht="36">
      <c r="A32" s="49" t="s">
        <v>64</v>
      </c>
      <c r="B32" s="55" t="s">
        <v>65</v>
      </c>
      <c r="C32" s="97"/>
      <c r="D32" s="97"/>
      <c r="E32" s="97"/>
      <c r="F32" s="98"/>
      <c r="G32" s="98">
        <v>1324465.69765</v>
      </c>
      <c r="H32" s="98">
        <v>77034.38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85" zoomScaleSheetLayoutView="85" zoomScalePageLayoutView="0" workbookViewId="0" topLeftCell="A10">
      <selection activeCell="H23" sqref="H23"/>
    </sheetView>
  </sheetViews>
  <sheetFormatPr defaultColWidth="9.00390625" defaultRowHeight="12.75"/>
  <cols>
    <col min="1" max="1" width="91.125" style="60" customWidth="1"/>
    <col min="2" max="2" width="8.625" style="60" customWidth="1"/>
    <col min="3" max="3" width="14.75390625" style="60" customWidth="1"/>
    <col min="4" max="4" width="17.375" style="60" customWidth="1"/>
    <col min="5" max="5" width="18.75390625" style="60" customWidth="1"/>
    <col min="6" max="6" width="13.125" style="60" customWidth="1"/>
    <col min="7" max="7" width="11.875" style="60" customWidth="1"/>
    <col min="8" max="16384" width="9.125" style="60" customWidth="1"/>
  </cols>
  <sheetData>
    <row r="1" spans="1:5" ht="121.5" customHeight="1">
      <c r="A1" s="212" t="s">
        <v>66</v>
      </c>
      <c r="B1" s="212"/>
      <c r="C1" s="212"/>
      <c r="D1" s="212"/>
      <c r="E1" s="212"/>
    </row>
    <row r="2" spans="1:5" ht="12.75">
      <c r="A2" s="213" t="s">
        <v>11</v>
      </c>
      <c r="B2" s="213"/>
      <c r="C2" s="213"/>
      <c r="D2" s="213"/>
      <c r="E2" s="213"/>
    </row>
    <row r="3" spans="1:5" s="17" customFormat="1" ht="60">
      <c r="A3" s="36" t="s">
        <v>12</v>
      </c>
      <c r="B3" s="36" t="s">
        <v>13</v>
      </c>
      <c r="C3" s="36" t="s">
        <v>67</v>
      </c>
      <c r="D3" s="36" t="s">
        <v>68</v>
      </c>
      <c r="E3" s="36" t="s">
        <v>69</v>
      </c>
    </row>
    <row r="4" spans="1:9" s="17" customFormat="1" ht="15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41"/>
      <c r="G4" s="41"/>
      <c r="H4" s="41"/>
      <c r="I4" s="41"/>
    </row>
    <row r="5" spans="1:9" s="91" customFormat="1" ht="14.25">
      <c r="A5" s="34" t="s">
        <v>70</v>
      </c>
      <c r="B5" s="34"/>
      <c r="C5" s="34"/>
      <c r="D5" s="34"/>
      <c r="E5" s="34"/>
      <c r="F5" s="50"/>
      <c r="G5" s="50"/>
      <c r="H5" s="50"/>
      <c r="I5" s="61"/>
    </row>
    <row r="6" spans="1:9" s="91" customFormat="1" ht="36">
      <c r="A6" s="84" t="s">
        <v>71</v>
      </c>
      <c r="B6" s="26" t="s">
        <v>20</v>
      </c>
      <c r="C6" s="99">
        <f>C7+C12+C32+C33+C41+C42+C43+C44+C45+C46</f>
        <v>0</v>
      </c>
      <c r="D6" s="101">
        <f>D7+D12+D32+D33+D37+D41+D42+D43+D44+D45+D46</f>
        <v>66277286.36500002</v>
      </c>
      <c r="E6" s="101">
        <f>E7+E12+E41+E42+E43+E44+E45+E46</f>
        <v>1301985.5</v>
      </c>
      <c r="F6" s="57"/>
      <c r="G6" s="57"/>
      <c r="H6" s="61"/>
      <c r="I6" s="61"/>
    </row>
    <row r="7" spans="1:5" s="17" customFormat="1" ht="36">
      <c r="A7" s="20" t="s">
        <v>419</v>
      </c>
      <c r="B7" s="26" t="s">
        <v>23</v>
      </c>
      <c r="C7" s="100">
        <f>SUM(C8:C11)</f>
        <v>0</v>
      </c>
      <c r="D7" s="102">
        <f>SUM(D8:D11)</f>
        <v>12095208.3</v>
      </c>
      <c r="E7" s="102">
        <f>SUM(E8:E11)</f>
        <v>1240999.1</v>
      </c>
    </row>
    <row r="8" spans="1:5" s="17" customFormat="1" ht="15">
      <c r="A8" s="20" t="s">
        <v>72</v>
      </c>
      <c r="B8" s="26" t="s">
        <v>25</v>
      </c>
      <c r="C8" s="33"/>
      <c r="D8" s="102">
        <v>4264629.9</v>
      </c>
      <c r="E8" s="102"/>
    </row>
    <row r="9" spans="1:5" s="17" customFormat="1" ht="15">
      <c r="A9" s="20" t="s">
        <v>73</v>
      </c>
      <c r="B9" s="26" t="s">
        <v>27</v>
      </c>
      <c r="C9" s="33"/>
      <c r="D9" s="102">
        <v>2165780.6</v>
      </c>
      <c r="E9" s="102">
        <v>1240999.1</v>
      </c>
    </row>
    <row r="10" spans="1:5" s="17" customFormat="1" ht="15">
      <c r="A10" s="20" t="s">
        <v>74</v>
      </c>
      <c r="B10" s="26" t="s">
        <v>29</v>
      </c>
      <c r="C10" s="33"/>
      <c r="D10" s="102">
        <v>5664797.8</v>
      </c>
      <c r="E10" s="102"/>
    </row>
    <row r="11" spans="1:5" s="17" customFormat="1" ht="15">
      <c r="A11" s="20" t="s">
        <v>75</v>
      </c>
      <c r="B11" s="26" t="s">
        <v>31</v>
      </c>
      <c r="C11" s="33"/>
      <c r="D11" s="33"/>
      <c r="E11" s="33"/>
    </row>
    <row r="12" spans="1:5" s="17" customFormat="1" ht="36">
      <c r="A12" s="20" t="s">
        <v>420</v>
      </c>
      <c r="B12" s="26" t="s">
        <v>33</v>
      </c>
      <c r="C12" s="102">
        <f>C13+C14+C31</f>
        <v>0</v>
      </c>
      <c r="D12" s="102">
        <f>D13+D14+D31</f>
        <v>42903148.065000005</v>
      </c>
      <c r="E12" s="102">
        <f>E13+E14+E31</f>
        <v>0</v>
      </c>
    </row>
    <row r="13" spans="1:7" s="17" customFormat="1" ht="48" customHeight="1">
      <c r="A13" s="20" t="s">
        <v>76</v>
      </c>
      <c r="B13" s="26" t="s">
        <v>35</v>
      </c>
      <c r="C13" s="33"/>
      <c r="D13" s="102">
        <v>568016.2</v>
      </c>
      <c r="E13" s="102"/>
      <c r="G13" s="62"/>
    </row>
    <row r="14" spans="1:5" s="17" customFormat="1" ht="24">
      <c r="A14" s="20" t="s">
        <v>421</v>
      </c>
      <c r="B14" s="26" t="s">
        <v>37</v>
      </c>
      <c r="C14" s="100">
        <f>C15+C18+C24+C25+C26+C27+C28+C29+C30</f>
        <v>0</v>
      </c>
      <c r="D14" s="102">
        <f>D15+D18+D24+D25+D26+D27+D28+D29+D30</f>
        <v>536.4</v>
      </c>
      <c r="E14" s="102">
        <f>E15+E18+E24+E25+E26+E27+E28+E29+E30</f>
        <v>0</v>
      </c>
    </row>
    <row r="15" spans="1:5" s="17" customFormat="1" ht="36">
      <c r="A15" s="20" t="s">
        <v>422</v>
      </c>
      <c r="B15" s="26" t="s">
        <v>39</v>
      </c>
      <c r="C15" s="100">
        <f>C16+C17</f>
        <v>0</v>
      </c>
      <c r="D15" s="102">
        <f>D16+D17</f>
        <v>536.4</v>
      </c>
      <c r="E15" s="102">
        <f>E16+E17</f>
        <v>0</v>
      </c>
    </row>
    <row r="16" spans="1:5" s="17" customFormat="1" ht="15">
      <c r="A16" s="20" t="s">
        <v>77</v>
      </c>
      <c r="B16" s="26" t="s">
        <v>41</v>
      </c>
      <c r="C16" s="33"/>
      <c r="D16" s="33"/>
      <c r="E16" s="33"/>
    </row>
    <row r="17" spans="1:5" s="17" customFormat="1" ht="36">
      <c r="A17" s="20" t="s">
        <v>78</v>
      </c>
      <c r="B17" s="26" t="s">
        <v>43</v>
      </c>
      <c r="C17" s="33"/>
      <c r="D17" s="102">
        <v>536.4</v>
      </c>
      <c r="E17" s="33"/>
    </row>
    <row r="18" spans="1:5" s="17" customFormat="1" ht="36">
      <c r="A18" s="20" t="s">
        <v>423</v>
      </c>
      <c r="B18" s="26" t="s">
        <v>45</v>
      </c>
      <c r="C18" s="33"/>
      <c r="D18" s="33"/>
      <c r="E18" s="33"/>
    </row>
    <row r="19" spans="1:5" s="17" customFormat="1" ht="24">
      <c r="A19" s="20" t="s">
        <v>79</v>
      </c>
      <c r="B19" s="7" t="s">
        <v>47</v>
      </c>
      <c r="C19" s="33"/>
      <c r="D19" s="33"/>
      <c r="E19" s="33"/>
    </row>
    <row r="20" spans="1:5" s="17" customFormat="1" ht="24">
      <c r="A20" s="20" t="s">
        <v>80</v>
      </c>
      <c r="B20" s="26" t="s">
        <v>49</v>
      </c>
      <c r="C20" s="33"/>
      <c r="D20" s="33"/>
      <c r="E20" s="33"/>
    </row>
    <row r="21" spans="1:5" s="17" customFormat="1" ht="15">
      <c r="A21" s="20" t="s">
        <v>81</v>
      </c>
      <c r="B21" s="26" t="s">
        <v>51</v>
      </c>
      <c r="C21" s="33"/>
      <c r="D21" s="33"/>
      <c r="E21" s="33"/>
    </row>
    <row r="22" spans="1:5" s="17" customFormat="1" ht="15">
      <c r="A22" s="20" t="s">
        <v>82</v>
      </c>
      <c r="B22" s="26" t="s">
        <v>53</v>
      </c>
      <c r="C22" s="33"/>
      <c r="D22" s="33"/>
      <c r="E22" s="33"/>
    </row>
    <row r="23" spans="1:5" s="17" customFormat="1" ht="36">
      <c r="A23" s="20" t="s">
        <v>83</v>
      </c>
      <c r="B23" s="7" t="s">
        <v>55</v>
      </c>
      <c r="C23" s="33"/>
      <c r="D23" s="33"/>
      <c r="E23" s="33"/>
    </row>
    <row r="24" spans="1:5" s="17" customFormat="1" ht="24">
      <c r="A24" s="20" t="s">
        <v>84</v>
      </c>
      <c r="B24" s="7" t="s">
        <v>57</v>
      </c>
      <c r="C24" s="33"/>
      <c r="D24" s="33"/>
      <c r="E24" s="33"/>
    </row>
    <row r="25" spans="1:5" s="17" customFormat="1" ht="15">
      <c r="A25" s="20" t="s">
        <v>85</v>
      </c>
      <c r="B25" s="26" t="s">
        <v>59</v>
      </c>
      <c r="C25" s="33"/>
      <c r="D25" s="33"/>
      <c r="E25" s="33"/>
    </row>
    <row r="26" spans="1:5" s="17" customFormat="1" ht="24">
      <c r="A26" s="20" t="s">
        <v>86</v>
      </c>
      <c r="B26" s="7" t="s">
        <v>61</v>
      </c>
      <c r="C26" s="33"/>
      <c r="D26" s="33"/>
      <c r="E26" s="33"/>
    </row>
    <row r="27" spans="1:5" s="17" customFormat="1" ht="15">
      <c r="A27" s="20" t="s">
        <v>87</v>
      </c>
      <c r="B27" s="26" t="s">
        <v>63</v>
      </c>
      <c r="C27" s="33"/>
      <c r="D27" s="33"/>
      <c r="E27" s="33"/>
    </row>
    <row r="28" spans="1:5" s="17" customFormat="1" ht="15">
      <c r="A28" s="20" t="s">
        <v>88</v>
      </c>
      <c r="B28" s="26" t="s">
        <v>65</v>
      </c>
      <c r="C28" s="33"/>
      <c r="D28" s="33"/>
      <c r="E28" s="33"/>
    </row>
    <row r="29" spans="1:5" s="17" customFormat="1" ht="15">
      <c r="A29" s="20" t="s">
        <v>89</v>
      </c>
      <c r="B29" s="26" t="s">
        <v>90</v>
      </c>
      <c r="C29" s="33"/>
      <c r="D29" s="33"/>
      <c r="E29" s="33"/>
    </row>
    <row r="30" spans="1:5" s="17" customFormat="1" ht="15">
      <c r="A30" s="20" t="s">
        <v>91</v>
      </c>
      <c r="B30" s="26" t="s">
        <v>92</v>
      </c>
      <c r="C30" s="33"/>
      <c r="D30" s="33"/>
      <c r="E30" s="33"/>
    </row>
    <row r="31" spans="1:5" s="17" customFormat="1" ht="15">
      <c r="A31" s="20" t="s">
        <v>93</v>
      </c>
      <c r="B31" s="26" t="s">
        <v>94</v>
      </c>
      <c r="C31" s="33"/>
      <c r="D31" s="102">
        <v>42334595.465</v>
      </c>
      <c r="E31" s="33"/>
    </row>
    <row r="32" spans="1:5" s="17" customFormat="1" ht="24">
      <c r="A32" s="20" t="s">
        <v>95</v>
      </c>
      <c r="B32" s="26" t="s">
        <v>96</v>
      </c>
      <c r="C32" s="33"/>
      <c r="D32" s="33"/>
      <c r="E32" s="33"/>
    </row>
    <row r="33" spans="1:5" s="17" customFormat="1" ht="48">
      <c r="A33" s="20" t="s">
        <v>424</v>
      </c>
      <c r="B33" s="7" t="s">
        <v>97</v>
      </c>
      <c r="C33" s="33">
        <f>C34+C35+C36</f>
        <v>0</v>
      </c>
      <c r="D33" s="102">
        <f>D34+D35+D36</f>
        <v>490756.2</v>
      </c>
      <c r="E33" s="100">
        <f>E34+E35+E36</f>
        <v>0</v>
      </c>
    </row>
    <row r="34" spans="1:5" s="17" customFormat="1" ht="15">
      <c r="A34" s="20" t="s">
        <v>98</v>
      </c>
      <c r="B34" s="26" t="s">
        <v>99</v>
      </c>
      <c r="C34" s="33"/>
      <c r="D34" s="33"/>
      <c r="E34" s="100"/>
    </row>
    <row r="35" spans="1:5" s="17" customFormat="1" ht="24">
      <c r="A35" s="20" t="s">
        <v>100</v>
      </c>
      <c r="B35" s="26" t="s">
        <v>101</v>
      </c>
      <c r="C35" s="33"/>
      <c r="D35" s="102">
        <v>490756.2</v>
      </c>
      <c r="E35" s="100"/>
    </row>
    <row r="36" spans="1:5" s="17" customFormat="1" ht="15">
      <c r="A36" s="20" t="s">
        <v>102</v>
      </c>
      <c r="B36" s="26" t="s">
        <v>103</v>
      </c>
      <c r="C36" s="33"/>
      <c r="D36" s="33"/>
      <c r="E36" s="100"/>
    </row>
    <row r="37" spans="1:5" s="17" customFormat="1" ht="72">
      <c r="A37" s="20" t="s">
        <v>425</v>
      </c>
      <c r="B37" s="7" t="s">
        <v>104</v>
      </c>
      <c r="C37" s="33">
        <f>C38+C39+C40</f>
        <v>0</v>
      </c>
      <c r="D37" s="102">
        <f>D38+D39+D40</f>
        <v>9673567.2</v>
      </c>
      <c r="E37" s="100">
        <f>E38+E39+E40</f>
        <v>0</v>
      </c>
    </row>
    <row r="38" spans="1:5" s="17" customFormat="1" ht="36">
      <c r="A38" s="20" t="s">
        <v>105</v>
      </c>
      <c r="B38" s="7" t="s">
        <v>106</v>
      </c>
      <c r="C38" s="33"/>
      <c r="D38" s="102">
        <v>402868.7</v>
      </c>
      <c r="E38" s="33"/>
    </row>
    <row r="39" spans="1:5" s="17" customFormat="1" ht="15">
      <c r="A39" s="20" t="s">
        <v>107</v>
      </c>
      <c r="B39" s="26" t="s">
        <v>108</v>
      </c>
      <c r="C39" s="33"/>
      <c r="D39" s="102">
        <v>9270698.5</v>
      </c>
      <c r="E39" s="33"/>
    </row>
    <row r="40" spans="1:5" s="17" customFormat="1" ht="24">
      <c r="A40" s="20" t="s">
        <v>109</v>
      </c>
      <c r="B40" s="7" t="s">
        <v>110</v>
      </c>
      <c r="C40" s="33"/>
      <c r="D40" s="102">
        <v>0</v>
      </c>
      <c r="E40" s="33"/>
    </row>
    <row r="41" spans="1:5" s="17" customFormat="1" ht="15">
      <c r="A41" s="20" t="s">
        <v>111</v>
      </c>
      <c r="B41" s="26" t="s">
        <v>112</v>
      </c>
      <c r="C41" s="33"/>
      <c r="D41" s="102">
        <v>1565.2</v>
      </c>
      <c r="E41" s="33"/>
    </row>
    <row r="42" spans="1:5" s="17" customFormat="1" ht="15">
      <c r="A42" s="20" t="s">
        <v>113</v>
      </c>
      <c r="B42" s="26" t="s">
        <v>114</v>
      </c>
      <c r="C42" s="33"/>
      <c r="D42" s="102">
        <v>38980</v>
      </c>
      <c r="E42" s="33"/>
    </row>
    <row r="43" spans="1:5" s="17" customFormat="1" ht="24">
      <c r="A43" s="20" t="s">
        <v>115</v>
      </c>
      <c r="B43" s="26" t="s">
        <v>116</v>
      </c>
      <c r="C43" s="33"/>
      <c r="D43" s="102"/>
      <c r="E43" s="33"/>
    </row>
    <row r="44" spans="1:5" s="17" customFormat="1" ht="24">
      <c r="A44" s="20" t="s">
        <v>117</v>
      </c>
      <c r="B44" s="26" t="s">
        <v>118</v>
      </c>
      <c r="C44" s="33"/>
      <c r="D44" s="102">
        <v>1074061.4</v>
      </c>
      <c r="E44" s="102">
        <v>60986.4</v>
      </c>
    </row>
    <row r="45" spans="1:5" s="17" customFormat="1" ht="24">
      <c r="A45" s="20" t="s">
        <v>119</v>
      </c>
      <c r="B45" s="26" t="s">
        <v>120</v>
      </c>
      <c r="C45" s="33"/>
      <c r="D45" s="33"/>
      <c r="E45" s="33"/>
    </row>
    <row r="46" spans="1:5" s="17" customFormat="1" ht="48">
      <c r="A46" s="20" t="s">
        <v>121</v>
      </c>
      <c r="B46" s="7" t="s">
        <v>122</v>
      </c>
      <c r="C46" s="33"/>
      <c r="D46" s="33"/>
      <c r="E46" s="33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5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"/>
  <sheetViews>
    <sheetView zoomScaleSheetLayoutView="85" zoomScalePageLayoutView="0" workbookViewId="0" topLeftCell="B4">
      <selection activeCell="J22" sqref="J22"/>
    </sheetView>
  </sheetViews>
  <sheetFormatPr defaultColWidth="9.00390625" defaultRowHeight="12.75"/>
  <cols>
    <col min="1" max="1" width="79.875" style="29" customWidth="1"/>
    <col min="2" max="2" width="6.75390625" style="29" customWidth="1"/>
    <col min="3" max="3" width="9.625" style="29" customWidth="1"/>
    <col min="4" max="4" width="17.625" style="29" customWidth="1"/>
    <col min="5" max="5" width="15.875" style="29" customWidth="1"/>
    <col min="6" max="6" width="9.875" style="29" customWidth="1"/>
    <col min="7" max="7" width="14.875" style="29" customWidth="1"/>
    <col min="8" max="8" width="13.25390625" style="29" customWidth="1"/>
    <col min="9" max="16384" width="9.125" style="29" customWidth="1"/>
  </cols>
  <sheetData>
    <row r="1" spans="1:8" ht="113.25" customHeight="1">
      <c r="A1" s="214" t="s">
        <v>123</v>
      </c>
      <c r="B1" s="214"/>
      <c r="C1" s="214"/>
      <c r="D1" s="214"/>
      <c r="E1" s="214"/>
      <c r="F1" s="214"/>
      <c r="G1" s="214"/>
      <c r="H1" s="214"/>
    </row>
    <row r="2" spans="1:8" ht="12.75">
      <c r="A2" s="215" t="s">
        <v>11</v>
      </c>
      <c r="B2" s="215"/>
      <c r="C2" s="215"/>
      <c r="D2" s="215"/>
      <c r="E2" s="215"/>
      <c r="F2" s="215"/>
      <c r="G2" s="215"/>
      <c r="H2" s="215"/>
    </row>
    <row r="3" spans="1:8" s="4" customFormat="1" ht="23.25" customHeight="1">
      <c r="A3" s="216" t="s">
        <v>12</v>
      </c>
      <c r="B3" s="216" t="s">
        <v>13</v>
      </c>
      <c r="C3" s="216" t="s">
        <v>124</v>
      </c>
      <c r="D3" s="216"/>
      <c r="E3" s="216"/>
      <c r="F3" s="216" t="s">
        <v>125</v>
      </c>
      <c r="G3" s="216"/>
      <c r="H3" s="216"/>
    </row>
    <row r="4" spans="1:8" s="4" customFormat="1" ht="60">
      <c r="A4" s="216"/>
      <c r="B4" s="216"/>
      <c r="C4" s="21" t="s">
        <v>16</v>
      </c>
      <c r="D4" s="21" t="s">
        <v>17</v>
      </c>
      <c r="E4" s="21" t="s">
        <v>18</v>
      </c>
      <c r="F4" s="21" t="s">
        <v>16</v>
      </c>
      <c r="G4" s="21" t="s">
        <v>17</v>
      </c>
      <c r="H4" s="21" t="s">
        <v>18</v>
      </c>
    </row>
    <row r="5" spans="1:8" s="4" customFormat="1" ht="12.75" customHeigh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</row>
    <row r="6" spans="1:8" s="42" customFormat="1" ht="14.25">
      <c r="A6" s="24" t="s">
        <v>70</v>
      </c>
      <c r="B6" s="24"/>
      <c r="C6" s="24"/>
      <c r="D6" s="24"/>
      <c r="E6" s="24"/>
      <c r="F6" s="24"/>
      <c r="G6" s="24"/>
      <c r="H6" s="24"/>
    </row>
    <row r="7" spans="1:8" s="4" customFormat="1" ht="24">
      <c r="A7" s="58" t="s">
        <v>126</v>
      </c>
      <c r="B7" s="64" t="s">
        <v>20</v>
      </c>
      <c r="C7" s="103">
        <f>'Раздел 1.'!F32</f>
        <v>0</v>
      </c>
      <c r="D7" s="103">
        <f>'Раздел 1.'!G32</f>
        <v>1324465.69765</v>
      </c>
      <c r="E7" s="103">
        <f>'Раздел 1.'!H32</f>
        <v>77034.38</v>
      </c>
      <c r="F7" s="38" t="s">
        <v>127</v>
      </c>
      <c r="G7" s="38" t="s">
        <v>127</v>
      </c>
      <c r="H7" s="38" t="s">
        <v>127</v>
      </c>
    </row>
    <row r="8" spans="1:8" s="4" customFormat="1" ht="24">
      <c r="A8" s="58" t="s">
        <v>128</v>
      </c>
      <c r="B8" s="64" t="s">
        <v>23</v>
      </c>
      <c r="C8" s="103">
        <f>'Раздел 1.'!C9</f>
        <v>0</v>
      </c>
      <c r="D8" s="103">
        <v>21035121.298</v>
      </c>
      <c r="E8" s="103">
        <v>779039.199</v>
      </c>
      <c r="F8" s="104">
        <f>'Раздел 1.'!F9</f>
        <v>0</v>
      </c>
      <c r="G8" s="103">
        <f>'Раздел 1.'!G9</f>
        <v>79495237.28303</v>
      </c>
      <c r="H8" s="103">
        <f>'Раздел 1.'!H9</f>
        <v>1572880.057</v>
      </c>
    </row>
    <row r="9" spans="1:8" s="4" customFormat="1" ht="15">
      <c r="A9" s="58" t="s">
        <v>129</v>
      </c>
      <c r="B9" s="64" t="s">
        <v>25</v>
      </c>
      <c r="C9" s="103">
        <f>0+0</f>
        <v>0</v>
      </c>
      <c r="D9" s="239">
        <f>'[2]2 Расходы'!$D$8</f>
        <v>61812665.60019998</v>
      </c>
      <c r="E9" s="239">
        <v>1379100</v>
      </c>
      <c r="F9" s="104">
        <f>0</f>
        <v>0</v>
      </c>
      <c r="G9" s="103">
        <v>79496394.28503</v>
      </c>
      <c r="H9" s="103">
        <v>1486600</v>
      </c>
    </row>
    <row r="10" spans="1:8" s="4" customFormat="1" ht="24">
      <c r="A10" s="58" t="s">
        <v>130</v>
      </c>
      <c r="B10" s="64" t="s">
        <v>27</v>
      </c>
      <c r="C10" s="103">
        <f>C11+C12+C17+C19+C20+C21+C22+C16</f>
        <v>0</v>
      </c>
      <c r="D10" s="103">
        <f>D11+D12+D17+D19+D20+D21+D22+D16+D18</f>
        <v>15781715.298999999</v>
      </c>
      <c r="E10" s="103">
        <f>E11+E12+E17+E19+E20+E21+E22+E16</f>
        <v>34542.4</v>
      </c>
      <c r="F10" s="104">
        <f>F11+F12+F17+F19+F20+F21+F22+F16</f>
        <v>0</v>
      </c>
      <c r="G10" s="103">
        <f>G11+G12+G17+G19+G20+G21+G22+G16+G18</f>
        <v>66277286.36500001</v>
      </c>
      <c r="H10" s="103">
        <f>H11+H12+H17+H19+H20+H21+H22+H16</f>
        <v>1301985.5</v>
      </c>
    </row>
    <row r="11" spans="1:8" s="4" customFormat="1" ht="15">
      <c r="A11" s="75" t="s">
        <v>131</v>
      </c>
      <c r="B11" s="64" t="s">
        <v>29</v>
      </c>
      <c r="C11" s="38"/>
      <c r="D11" s="102">
        <v>5957504.8</v>
      </c>
      <c r="E11" s="102">
        <f>'[1]Раздел 2.'!$E$7</f>
        <v>29340.6</v>
      </c>
      <c r="F11" s="100">
        <f>'Раздел 2.'!C7</f>
        <v>0</v>
      </c>
      <c r="G11" s="102">
        <f>'Раздел 2.'!D7</f>
        <v>12095208.3</v>
      </c>
      <c r="H11" s="102">
        <f>'Раздел 2.'!E7</f>
        <v>1240999.1</v>
      </c>
    </row>
    <row r="12" spans="1:8" s="4" customFormat="1" ht="24">
      <c r="A12" s="75" t="s">
        <v>132</v>
      </c>
      <c r="B12" s="64" t="s">
        <v>31</v>
      </c>
      <c r="C12" s="38"/>
      <c r="D12" s="102">
        <f>'[1]Раздел 2.'!$D$12</f>
        <v>7494848.798999999</v>
      </c>
      <c r="E12" s="102"/>
      <c r="F12" s="100">
        <f>F13+F14+F15</f>
        <v>0</v>
      </c>
      <c r="G12" s="102">
        <f>G13+G14+G15</f>
        <v>42903148.065000005</v>
      </c>
      <c r="H12" s="102">
        <f>H13+H14+H15</f>
        <v>0</v>
      </c>
    </row>
    <row r="13" spans="1:8" s="4" customFormat="1" ht="24">
      <c r="A13" s="75" t="s">
        <v>133</v>
      </c>
      <c r="B13" s="64" t="s">
        <v>33</v>
      </c>
      <c r="C13" s="38"/>
      <c r="D13" s="102">
        <v>39923.9</v>
      </c>
      <c r="E13" s="102"/>
      <c r="F13" s="100">
        <f>'Раздел 2.'!C13</f>
        <v>0</v>
      </c>
      <c r="G13" s="102">
        <f>'Раздел 2.'!D13</f>
        <v>568016.2</v>
      </c>
      <c r="H13" s="102">
        <f>'Раздел 2.'!E13</f>
        <v>0</v>
      </c>
    </row>
    <row r="14" spans="1:8" s="4" customFormat="1" ht="15">
      <c r="A14" s="75" t="s">
        <v>134</v>
      </c>
      <c r="B14" s="64" t="s">
        <v>35</v>
      </c>
      <c r="C14" s="38"/>
      <c r="D14" s="102">
        <v>536.4</v>
      </c>
      <c r="E14" s="102"/>
      <c r="F14" s="100">
        <f>'Раздел 2.'!C14</f>
        <v>0</v>
      </c>
      <c r="G14" s="102">
        <f>'Раздел 2.'!D14</f>
        <v>536.4</v>
      </c>
      <c r="H14" s="102">
        <f>'Раздел 2.'!E14</f>
        <v>0</v>
      </c>
    </row>
    <row r="15" spans="1:8" s="4" customFormat="1" ht="22.5" customHeight="1">
      <c r="A15" s="75" t="s">
        <v>93</v>
      </c>
      <c r="B15" s="64" t="s">
        <v>37</v>
      </c>
      <c r="C15" s="38"/>
      <c r="D15" s="102">
        <v>7454388.499</v>
      </c>
      <c r="E15" s="102"/>
      <c r="F15" s="100">
        <f>'Раздел 2.'!C31</f>
        <v>0</v>
      </c>
      <c r="G15" s="102">
        <f>'Раздел 2.'!D31</f>
        <v>42334595.465</v>
      </c>
      <c r="H15" s="102">
        <f>'Раздел 2.'!E31</f>
        <v>0</v>
      </c>
    </row>
    <row r="16" spans="1:8" s="4" customFormat="1" ht="24">
      <c r="A16" s="75" t="s">
        <v>95</v>
      </c>
      <c r="B16" s="64" t="s">
        <v>39</v>
      </c>
      <c r="C16" s="38"/>
      <c r="D16" s="52"/>
      <c r="E16" s="52"/>
      <c r="F16" s="100">
        <f>'Раздел 2.'!C32</f>
        <v>0</v>
      </c>
      <c r="G16" s="102">
        <f>'Раздел 2.'!D32</f>
        <v>0</v>
      </c>
      <c r="H16" s="102">
        <f>'Раздел 2.'!E32</f>
        <v>0</v>
      </c>
    </row>
    <row r="17" spans="1:8" s="4" customFormat="1" ht="36">
      <c r="A17" s="75" t="s">
        <v>135</v>
      </c>
      <c r="B17" s="64" t="s">
        <v>41</v>
      </c>
      <c r="C17" s="38"/>
      <c r="D17" s="52">
        <v>0</v>
      </c>
      <c r="E17" s="52"/>
      <c r="F17" s="100">
        <f>'Раздел 2.'!C33</f>
        <v>0</v>
      </c>
      <c r="G17" s="102">
        <f>'Раздел 2.'!D33</f>
        <v>490756.2</v>
      </c>
      <c r="H17" s="102"/>
    </row>
    <row r="18" spans="1:8" s="4" customFormat="1" ht="24">
      <c r="A18" s="75" t="s">
        <v>136</v>
      </c>
      <c r="B18" s="64" t="s">
        <v>43</v>
      </c>
      <c r="C18" s="38"/>
      <c r="D18" s="52">
        <v>1942648.1</v>
      </c>
      <c r="E18" s="52"/>
      <c r="F18" s="100"/>
      <c r="G18" s="102">
        <f>'Раздел 2.'!D37</f>
        <v>9673567.2</v>
      </c>
      <c r="H18" s="102"/>
    </row>
    <row r="19" spans="1:8" s="4" customFormat="1" ht="15">
      <c r="A19" s="75" t="s">
        <v>111</v>
      </c>
      <c r="B19" s="64" t="s">
        <v>45</v>
      </c>
      <c r="C19" s="38"/>
      <c r="D19" s="52">
        <v>0</v>
      </c>
      <c r="E19" s="52"/>
      <c r="F19" s="100">
        <f>'Раздел 2.'!C41</f>
        <v>0</v>
      </c>
      <c r="G19" s="102">
        <f>'Раздел 2.'!D41</f>
        <v>1565.2</v>
      </c>
      <c r="H19" s="102">
        <f>'Раздел 2.'!E41</f>
        <v>0</v>
      </c>
    </row>
    <row r="20" spans="1:8" s="4" customFormat="1" ht="15">
      <c r="A20" s="75" t="s">
        <v>113</v>
      </c>
      <c r="B20" s="64" t="s">
        <v>47</v>
      </c>
      <c r="C20" s="38"/>
      <c r="D20" s="52">
        <v>8094.4</v>
      </c>
      <c r="E20" s="52"/>
      <c r="F20" s="100">
        <f>'Раздел 2.'!C42</f>
        <v>0</v>
      </c>
      <c r="G20" s="102">
        <f>'Раздел 2.'!D42</f>
        <v>38980</v>
      </c>
      <c r="H20" s="102">
        <f>'Раздел 2.'!E42</f>
        <v>0</v>
      </c>
    </row>
    <row r="21" spans="1:8" s="4" customFormat="1" ht="24">
      <c r="A21" s="75" t="s">
        <v>115</v>
      </c>
      <c r="B21" s="64" t="s">
        <v>49</v>
      </c>
      <c r="C21" s="38"/>
      <c r="D21" s="52"/>
      <c r="E21" s="52"/>
      <c r="F21" s="100">
        <f>'Раздел 2.'!C43</f>
        <v>0</v>
      </c>
      <c r="G21" s="102">
        <f>'Раздел 2.'!D43</f>
        <v>0</v>
      </c>
      <c r="H21" s="102">
        <f>'Раздел 2.'!E43</f>
        <v>0</v>
      </c>
    </row>
    <row r="22" spans="1:8" s="4" customFormat="1" ht="24">
      <c r="A22" s="75" t="s">
        <v>117</v>
      </c>
      <c r="B22" s="64" t="s">
        <v>51</v>
      </c>
      <c r="C22" s="38"/>
      <c r="D22" s="52">
        <v>378619.2</v>
      </c>
      <c r="E22" s="52">
        <v>5201.8</v>
      </c>
      <c r="F22" s="100">
        <f>'Раздел 2.'!C44+'Раздел 2.'!C45+'Раздел 2.'!C46</f>
        <v>0</v>
      </c>
      <c r="G22" s="102">
        <f>'Раздел 2.'!D44+'Раздел 2.'!D45+'Раздел 2.'!D46</f>
        <v>1074061.4</v>
      </c>
      <c r="H22" s="102">
        <f>'Раздел 2.'!E44+'Раздел 2.'!E45+'Раздел 2.'!E46</f>
        <v>60986.4</v>
      </c>
    </row>
    <row r="23" spans="1:8" s="4" customFormat="1" ht="36">
      <c r="A23" s="58" t="s">
        <v>137</v>
      </c>
      <c r="B23" s="64" t="s">
        <v>53</v>
      </c>
      <c r="C23" s="38"/>
      <c r="D23" s="52"/>
      <c r="E23" s="52"/>
      <c r="F23" s="100"/>
      <c r="G23" s="240">
        <f>D9-G9</f>
        <v>-17683728.684830025</v>
      </c>
      <c r="H23" s="240">
        <f>E9-H9</f>
        <v>-107500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56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5" zoomScaleNormal="128" zoomScaleSheetLayoutView="85" zoomScalePageLayoutView="0" workbookViewId="0" topLeftCell="A1">
      <selection activeCell="AJ8" sqref="AJ8"/>
    </sheetView>
  </sheetViews>
  <sheetFormatPr defaultColWidth="0.875" defaultRowHeight="12.75"/>
  <cols>
    <col min="1" max="1" width="81.375" style="29" customWidth="1"/>
    <col min="2" max="2" width="7.375" style="29" customWidth="1"/>
    <col min="3" max="3" width="9.00390625" style="29" customWidth="1"/>
    <col min="4" max="4" width="13.75390625" style="29" customWidth="1"/>
    <col min="5" max="5" width="15.00390625" style="29" customWidth="1"/>
    <col min="6" max="6" width="12.875" style="29" customWidth="1"/>
    <col min="7" max="7" width="5.625" style="29" customWidth="1"/>
    <col min="8" max="16384" width="0.875" style="29" customWidth="1"/>
  </cols>
  <sheetData>
    <row r="1" spans="1:6" ht="108.75" customHeight="1">
      <c r="A1" s="218" t="s">
        <v>138</v>
      </c>
      <c r="B1" s="218"/>
      <c r="C1" s="218"/>
      <c r="D1" s="218"/>
      <c r="E1" s="218"/>
      <c r="F1" s="218"/>
    </row>
    <row r="2" spans="1:6" ht="12.75">
      <c r="A2" s="219"/>
      <c r="B2" s="219"/>
      <c r="C2" s="219"/>
      <c r="D2" s="219"/>
      <c r="E2" s="219"/>
      <c r="F2" s="219"/>
    </row>
    <row r="3" spans="1:6" ht="12.75">
      <c r="A3" s="220" t="s">
        <v>139</v>
      </c>
      <c r="B3" s="220"/>
      <c r="C3" s="220"/>
      <c r="D3" s="220"/>
      <c r="E3" s="220"/>
      <c r="F3" s="220"/>
    </row>
    <row r="4" spans="1:6" ht="25.5" customHeight="1">
      <c r="A4" s="221" t="s">
        <v>12</v>
      </c>
      <c r="B4" s="222" t="s">
        <v>13</v>
      </c>
      <c r="C4" s="222" t="s">
        <v>382</v>
      </c>
      <c r="D4" s="222" t="s">
        <v>140</v>
      </c>
      <c r="E4" s="222"/>
      <c r="F4" s="222"/>
    </row>
    <row r="5" spans="1:6" ht="60">
      <c r="A5" s="221"/>
      <c r="B5" s="222"/>
      <c r="C5" s="222"/>
      <c r="D5" s="15" t="s">
        <v>141</v>
      </c>
      <c r="E5" s="15" t="s">
        <v>383</v>
      </c>
      <c r="F5" s="15" t="s">
        <v>142</v>
      </c>
    </row>
    <row r="6" spans="1:9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5"/>
      <c r="H6" s="5"/>
      <c r="I6" s="5"/>
    </row>
    <row r="7" spans="1:9" s="42" customFormat="1" ht="15">
      <c r="A7" s="19" t="s">
        <v>70</v>
      </c>
      <c r="B7" s="19"/>
      <c r="C7" s="19"/>
      <c r="D7" s="53"/>
      <c r="E7" s="77"/>
      <c r="F7" s="53"/>
      <c r="G7" s="37"/>
      <c r="H7" s="37"/>
      <c r="I7" s="51"/>
    </row>
    <row r="8" spans="1:9" ht="24">
      <c r="A8" s="11" t="s">
        <v>143</v>
      </c>
      <c r="B8" s="18"/>
      <c r="C8" s="9"/>
      <c r="D8" s="35"/>
      <c r="E8" s="35"/>
      <c r="F8" s="35"/>
      <c r="G8" s="5"/>
      <c r="H8" s="5"/>
      <c r="I8" s="5"/>
    </row>
    <row r="9" spans="1:6" ht="12.75">
      <c r="A9" s="11" t="s">
        <v>144</v>
      </c>
      <c r="B9" s="18" t="s">
        <v>20</v>
      </c>
      <c r="C9" s="9" t="s">
        <v>145</v>
      </c>
      <c r="D9" s="12"/>
      <c r="E9" s="12">
        <v>6561.578</v>
      </c>
      <c r="F9" s="12">
        <v>17361.1</v>
      </c>
    </row>
    <row r="10" spans="1:6" ht="12.75">
      <c r="A10" s="11" t="s">
        <v>146</v>
      </c>
      <c r="B10" s="18" t="s">
        <v>23</v>
      </c>
      <c r="C10" s="9" t="s">
        <v>145</v>
      </c>
      <c r="D10" s="12"/>
      <c r="E10" s="12">
        <v>6801</v>
      </c>
      <c r="F10" s="12">
        <v>18188.3</v>
      </c>
    </row>
    <row r="11" spans="1:6" ht="24">
      <c r="A11" s="11" t="s">
        <v>147</v>
      </c>
      <c r="B11" s="18"/>
      <c r="C11" s="9"/>
      <c r="D11" s="30"/>
      <c r="E11" s="92"/>
      <c r="F11" s="30"/>
    </row>
    <row r="12" spans="1:6" ht="12.75">
      <c r="A12" s="11" t="s">
        <v>144</v>
      </c>
      <c r="B12" s="18" t="s">
        <v>25</v>
      </c>
      <c r="C12" s="56" t="s">
        <v>148</v>
      </c>
      <c r="D12" s="30"/>
      <c r="E12" s="30">
        <v>48.4</v>
      </c>
      <c r="F12" s="237">
        <v>69.8</v>
      </c>
    </row>
    <row r="13" spans="1:6" ht="12.75">
      <c r="A13" s="11" t="s">
        <v>146</v>
      </c>
      <c r="B13" s="18" t="s">
        <v>27</v>
      </c>
      <c r="C13" s="56" t="s">
        <v>148</v>
      </c>
      <c r="D13" s="30"/>
      <c r="E13" s="30">
        <v>50.31</v>
      </c>
      <c r="F13" s="30">
        <v>71.1</v>
      </c>
    </row>
    <row r="14" spans="1:6" ht="12.75">
      <c r="A14" s="11" t="s">
        <v>149</v>
      </c>
      <c r="B14" s="18"/>
      <c r="C14" s="9"/>
      <c r="D14" s="30"/>
      <c r="E14" s="40"/>
      <c r="F14" s="40"/>
    </row>
    <row r="15" spans="1:6" ht="12.75">
      <c r="A15" s="11" t="s">
        <v>144</v>
      </c>
      <c r="B15" s="18" t="s">
        <v>29</v>
      </c>
      <c r="C15" s="9" t="s">
        <v>145</v>
      </c>
      <c r="D15" s="12"/>
      <c r="E15" s="12">
        <v>37.8</v>
      </c>
      <c r="F15" s="12">
        <v>511.714</v>
      </c>
    </row>
    <row r="16" spans="1:6" ht="12.75">
      <c r="A16" s="11" t="s">
        <v>146</v>
      </c>
      <c r="B16" s="18" t="s">
        <v>31</v>
      </c>
      <c r="C16" s="9" t="s">
        <v>145</v>
      </c>
      <c r="D16" s="12"/>
      <c r="E16" s="12">
        <v>27.031</v>
      </c>
      <c r="F16" s="12">
        <v>511.714</v>
      </c>
    </row>
    <row r="17" spans="1:6" ht="12.75">
      <c r="A17" s="11" t="s">
        <v>150</v>
      </c>
      <c r="B17" s="18"/>
      <c r="C17" s="9"/>
      <c r="D17" s="30"/>
      <c r="E17" s="40"/>
      <c r="F17" s="40"/>
    </row>
    <row r="18" spans="1:6" ht="12.75">
      <c r="A18" s="11" t="s">
        <v>144</v>
      </c>
      <c r="B18" s="18" t="s">
        <v>33</v>
      </c>
      <c r="C18" s="56" t="s">
        <v>148</v>
      </c>
      <c r="D18" s="30"/>
      <c r="E18" s="12">
        <v>0.278</v>
      </c>
      <c r="F18" s="12">
        <v>2.085</v>
      </c>
    </row>
    <row r="19" spans="1:6" ht="12.75">
      <c r="A19" s="11" t="s">
        <v>146</v>
      </c>
      <c r="B19" s="18" t="s">
        <v>35</v>
      </c>
      <c r="C19" s="56" t="s">
        <v>148</v>
      </c>
      <c r="D19" s="30"/>
      <c r="E19" s="12">
        <v>0.19</v>
      </c>
      <c r="F19" s="12">
        <v>2.085</v>
      </c>
    </row>
    <row r="20" spans="1:6" ht="24">
      <c r="A20" s="11" t="s">
        <v>426</v>
      </c>
      <c r="B20" s="18"/>
      <c r="C20" s="9"/>
      <c r="D20" s="30"/>
      <c r="E20" s="89"/>
      <c r="F20" s="95"/>
    </row>
    <row r="21" spans="1:6" ht="12.75">
      <c r="A21" s="11" t="s">
        <v>144</v>
      </c>
      <c r="B21" s="18" t="s">
        <v>37</v>
      </c>
      <c r="C21" s="9" t="s">
        <v>145</v>
      </c>
      <c r="D21" s="12"/>
      <c r="E21" s="238">
        <v>1037.461</v>
      </c>
      <c r="F21" s="12">
        <v>483.761</v>
      </c>
    </row>
    <row r="22" spans="1:6" ht="12.75">
      <c r="A22" s="11" t="s">
        <v>146</v>
      </c>
      <c r="B22" s="18" t="s">
        <v>39</v>
      </c>
      <c r="C22" s="9" t="s">
        <v>145</v>
      </c>
      <c r="D22" s="12"/>
      <c r="E22" s="12">
        <v>1365.48</v>
      </c>
      <c r="F22" s="12">
        <v>534.761</v>
      </c>
    </row>
    <row r="23" spans="1:6" ht="24">
      <c r="A23" s="11" t="s">
        <v>427</v>
      </c>
      <c r="B23" s="18"/>
      <c r="C23" s="9"/>
      <c r="D23" s="30"/>
      <c r="E23" s="35"/>
      <c r="F23" s="35"/>
    </row>
    <row r="24" spans="1:6" ht="12.75">
      <c r="A24" s="11" t="s">
        <v>144</v>
      </c>
      <c r="B24" s="18" t="s">
        <v>41</v>
      </c>
      <c r="C24" s="9" t="s">
        <v>145</v>
      </c>
      <c r="D24" s="12"/>
      <c r="E24" s="12">
        <v>409.348</v>
      </c>
      <c r="F24" s="12">
        <v>383.043</v>
      </c>
    </row>
    <row r="25" spans="1:6" ht="12.75">
      <c r="A25" s="11" t="s">
        <v>146</v>
      </c>
      <c r="B25" s="18" t="s">
        <v>43</v>
      </c>
      <c r="C25" s="9" t="s">
        <v>145</v>
      </c>
      <c r="D25" s="12"/>
      <c r="E25" s="12">
        <v>451.271</v>
      </c>
      <c r="F25" s="12">
        <v>408.243</v>
      </c>
    </row>
    <row r="26" spans="1:6" ht="12.75">
      <c r="A26" s="45"/>
      <c r="B26" s="45"/>
      <c r="C26" s="45"/>
      <c r="D26" s="48"/>
      <c r="E26" s="48"/>
      <c r="F26" s="48"/>
    </row>
    <row r="27" spans="1:6" s="72" customFormat="1" ht="12">
      <c r="A27" s="217"/>
      <c r="B27" s="217"/>
      <c r="C27" s="217"/>
      <c r="D27" s="217"/>
      <c r="E27" s="217"/>
      <c r="F27" s="217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view="pageBreakPreview" zoomScale="85" zoomScaleNormal="128" zoomScaleSheetLayoutView="85" zoomScalePageLayoutView="0" workbookViewId="0" topLeftCell="A49">
      <selection activeCell="E8" sqref="E8"/>
    </sheetView>
  </sheetViews>
  <sheetFormatPr defaultColWidth="0.875" defaultRowHeight="12.75"/>
  <cols>
    <col min="1" max="1" width="89.875" style="29" customWidth="1"/>
    <col min="2" max="2" width="7.375" style="29" customWidth="1"/>
    <col min="3" max="3" width="9.00390625" style="29" customWidth="1"/>
    <col min="4" max="4" width="12.75390625" style="29" customWidth="1"/>
    <col min="5" max="5" width="15.625" style="68" customWidth="1"/>
    <col min="6" max="6" width="14.25390625" style="29" customWidth="1"/>
    <col min="7" max="16384" width="0.875" style="29" customWidth="1"/>
  </cols>
  <sheetData>
    <row r="1" spans="1:6" ht="132.75" customHeight="1">
      <c r="A1" s="223" t="s">
        <v>151</v>
      </c>
      <c r="B1" s="223"/>
      <c r="C1" s="223"/>
      <c r="D1" s="223"/>
      <c r="E1" s="223"/>
      <c r="F1" s="223"/>
    </row>
    <row r="2" spans="1:6" ht="12.75">
      <c r="A2" s="219"/>
      <c r="B2" s="219"/>
      <c r="C2" s="219"/>
      <c r="D2" s="219"/>
      <c r="E2" s="219"/>
      <c r="F2" s="219"/>
    </row>
    <row r="3" spans="1:6" ht="12.75">
      <c r="A3" s="224" t="s">
        <v>139</v>
      </c>
      <c r="B3" s="224"/>
      <c r="C3" s="224"/>
      <c r="D3" s="224"/>
      <c r="E3" s="224"/>
      <c r="F3" s="224"/>
    </row>
    <row r="4" spans="1:6" s="4" customFormat="1" ht="30" customHeight="1">
      <c r="A4" s="222" t="s">
        <v>12</v>
      </c>
      <c r="B4" s="222" t="s">
        <v>13</v>
      </c>
      <c r="C4" s="222" t="s">
        <v>382</v>
      </c>
      <c r="D4" s="222" t="s">
        <v>140</v>
      </c>
      <c r="E4" s="222"/>
      <c r="F4" s="222"/>
    </row>
    <row r="5" spans="1:6" s="4" customFormat="1" ht="60">
      <c r="A5" s="222"/>
      <c r="B5" s="222"/>
      <c r="C5" s="222"/>
      <c r="D5" s="15" t="s">
        <v>141</v>
      </c>
      <c r="E5" s="15" t="s">
        <v>383</v>
      </c>
      <c r="F5" s="15" t="s">
        <v>142</v>
      </c>
    </row>
    <row r="6" spans="1:9" s="4" customFormat="1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32"/>
      <c r="H6" s="32"/>
      <c r="I6" s="32"/>
    </row>
    <row r="7" spans="1:9" s="42" customFormat="1" ht="14.25">
      <c r="A7" s="19" t="s">
        <v>70</v>
      </c>
      <c r="B7" s="19"/>
      <c r="C7" s="19"/>
      <c r="D7" s="19"/>
      <c r="E7" s="19"/>
      <c r="F7" s="19"/>
      <c r="G7" s="37"/>
      <c r="H7" s="37"/>
      <c r="I7" s="51"/>
    </row>
    <row r="8" spans="1:9" s="4" customFormat="1" ht="15">
      <c r="A8" s="11" t="s">
        <v>152</v>
      </c>
      <c r="B8" s="18" t="s">
        <v>20</v>
      </c>
      <c r="C8" s="9" t="s">
        <v>145</v>
      </c>
      <c r="D8" s="109"/>
      <c r="E8" s="241">
        <v>101.12</v>
      </c>
      <c r="F8" s="105">
        <v>63.614</v>
      </c>
      <c r="G8" s="32"/>
      <c r="H8" s="32"/>
      <c r="I8" s="32"/>
    </row>
    <row r="9" spans="1:9" s="4" customFormat="1" ht="24">
      <c r="A9" s="11" t="s">
        <v>153</v>
      </c>
      <c r="B9" s="18" t="s">
        <v>23</v>
      </c>
      <c r="C9" s="9" t="s">
        <v>145</v>
      </c>
      <c r="D9" s="107">
        <f>D10+D11+D12</f>
        <v>0</v>
      </c>
      <c r="E9" s="105">
        <f>E10+E11+E12</f>
        <v>47.097</v>
      </c>
      <c r="F9" s="105">
        <f>F10+F11+F12</f>
        <v>29.919999999999998</v>
      </c>
      <c r="G9" s="32"/>
      <c r="H9" s="32"/>
      <c r="I9" s="32"/>
    </row>
    <row r="10" spans="1:6" s="4" customFormat="1" ht="15">
      <c r="A10" s="11" t="s">
        <v>154</v>
      </c>
      <c r="B10" s="18" t="s">
        <v>25</v>
      </c>
      <c r="C10" s="9" t="s">
        <v>145</v>
      </c>
      <c r="D10" s="110"/>
      <c r="E10" s="105">
        <v>44.829</v>
      </c>
      <c r="F10" s="105">
        <v>28.47</v>
      </c>
    </row>
    <row r="11" spans="1:6" s="4" customFormat="1" ht="15">
      <c r="A11" s="11" t="s">
        <v>155</v>
      </c>
      <c r="B11" s="18" t="s">
        <v>27</v>
      </c>
      <c r="C11" s="9" t="s">
        <v>145</v>
      </c>
      <c r="D11" s="110"/>
      <c r="E11" s="105">
        <v>2.2680000000000007</v>
      </c>
      <c r="F11" s="105">
        <v>1.45</v>
      </c>
    </row>
    <row r="12" spans="1:6" s="4" customFormat="1" ht="15">
      <c r="A12" s="11" t="s">
        <v>156</v>
      </c>
      <c r="B12" s="18" t="s">
        <v>29</v>
      </c>
      <c r="C12" s="9" t="s">
        <v>145</v>
      </c>
      <c r="D12" s="110"/>
      <c r="E12" s="105">
        <v>0</v>
      </c>
      <c r="F12" s="105">
        <v>0</v>
      </c>
    </row>
    <row r="13" spans="1:6" s="17" customFormat="1" ht="24">
      <c r="A13" s="20" t="s">
        <v>157</v>
      </c>
      <c r="B13" s="7" t="s">
        <v>31</v>
      </c>
      <c r="C13" s="23" t="s">
        <v>145</v>
      </c>
      <c r="D13" s="110"/>
      <c r="E13" s="105">
        <v>101.97542857142857</v>
      </c>
      <c r="F13" s="105">
        <v>54.899142857142856</v>
      </c>
    </row>
    <row r="14" spans="1:6" s="4" customFormat="1" ht="24">
      <c r="A14" s="11" t="s">
        <v>158</v>
      </c>
      <c r="B14" s="18" t="s">
        <v>33</v>
      </c>
      <c r="C14" s="9" t="s">
        <v>428</v>
      </c>
      <c r="D14" s="107">
        <f>D15+D16</f>
        <v>0</v>
      </c>
      <c r="E14" s="105">
        <f>E15+E16</f>
        <v>356.914</v>
      </c>
      <c r="F14" s="105">
        <f>F15+F16</f>
        <v>192.147</v>
      </c>
    </row>
    <row r="15" spans="1:6" s="4" customFormat="1" ht="15">
      <c r="A15" s="11" t="s">
        <v>154</v>
      </c>
      <c r="B15" s="18" t="s">
        <v>35</v>
      </c>
      <c r="C15" s="9" t="s">
        <v>428</v>
      </c>
      <c r="D15" s="109"/>
      <c r="E15" s="105">
        <v>341.697</v>
      </c>
      <c r="F15" s="105">
        <v>187.797</v>
      </c>
    </row>
    <row r="16" spans="1:6" s="4" customFormat="1" ht="15">
      <c r="A16" s="11" t="s">
        <v>155</v>
      </c>
      <c r="B16" s="18" t="s">
        <v>37</v>
      </c>
      <c r="C16" s="9" t="s">
        <v>428</v>
      </c>
      <c r="D16" s="109"/>
      <c r="E16" s="105">
        <v>15.217</v>
      </c>
      <c r="F16" s="105">
        <v>4.35</v>
      </c>
    </row>
    <row r="17" spans="1:6" s="4" customFormat="1" ht="15">
      <c r="A17" s="11" t="s">
        <v>159</v>
      </c>
      <c r="B17" s="18" t="s">
        <v>39</v>
      </c>
      <c r="C17" s="9" t="s">
        <v>145</v>
      </c>
      <c r="D17" s="110"/>
      <c r="E17" s="106"/>
      <c r="F17" s="106"/>
    </row>
    <row r="18" spans="1:6" s="4" customFormat="1" ht="15">
      <c r="A18" s="11" t="s">
        <v>160</v>
      </c>
      <c r="B18" s="18" t="s">
        <v>41</v>
      </c>
      <c r="C18" s="9" t="s">
        <v>161</v>
      </c>
      <c r="D18" s="109"/>
      <c r="E18" s="106">
        <v>11</v>
      </c>
      <c r="F18" s="106">
        <v>1</v>
      </c>
    </row>
    <row r="19" spans="1:6" s="4" customFormat="1" ht="24">
      <c r="A19" s="11" t="s">
        <v>162</v>
      </c>
      <c r="B19" s="18" t="s">
        <v>43</v>
      </c>
      <c r="C19" s="9" t="s">
        <v>161</v>
      </c>
      <c r="D19" s="111">
        <f>D20+D21+D22</f>
        <v>0</v>
      </c>
      <c r="E19" s="106">
        <f>E20+E21+E22</f>
        <v>2</v>
      </c>
      <c r="F19" s="106">
        <f>F20+F21+F22</f>
        <v>1</v>
      </c>
    </row>
    <row r="20" spans="1:6" s="4" customFormat="1" ht="15">
      <c r="A20" s="11" t="s">
        <v>163</v>
      </c>
      <c r="B20" s="18" t="s">
        <v>45</v>
      </c>
      <c r="C20" s="9" t="s">
        <v>161</v>
      </c>
      <c r="D20" s="109"/>
      <c r="E20" s="106">
        <v>2</v>
      </c>
      <c r="F20" s="106">
        <v>1</v>
      </c>
    </row>
    <row r="21" spans="1:6" s="4" customFormat="1" ht="15">
      <c r="A21" s="11" t="s">
        <v>164</v>
      </c>
      <c r="B21" s="18" t="s">
        <v>47</v>
      </c>
      <c r="C21" s="9" t="s">
        <v>161</v>
      </c>
      <c r="D21" s="109"/>
      <c r="E21" s="106"/>
      <c r="F21" s="106"/>
    </row>
    <row r="22" spans="1:6" s="4" customFormat="1" ht="15">
      <c r="A22" s="11" t="s">
        <v>165</v>
      </c>
      <c r="B22" s="18" t="s">
        <v>49</v>
      </c>
      <c r="C22" s="9" t="s">
        <v>161</v>
      </c>
      <c r="D22" s="109"/>
      <c r="E22" s="106"/>
      <c r="F22" s="106"/>
    </row>
    <row r="23" spans="1:6" s="4" customFormat="1" ht="15">
      <c r="A23" s="11" t="s">
        <v>166</v>
      </c>
      <c r="B23" s="18" t="s">
        <v>51</v>
      </c>
      <c r="C23" s="9" t="s">
        <v>167</v>
      </c>
      <c r="D23" s="94"/>
      <c r="E23" s="105">
        <v>572.013</v>
      </c>
      <c r="F23" s="105">
        <v>25.395</v>
      </c>
    </row>
    <row r="24" spans="1:6" s="4" customFormat="1" ht="24">
      <c r="A24" s="11" t="s">
        <v>168</v>
      </c>
      <c r="B24" s="18" t="s">
        <v>53</v>
      </c>
      <c r="C24" s="9" t="s">
        <v>167</v>
      </c>
      <c r="D24" s="107">
        <f>D25+D26+D27</f>
        <v>0</v>
      </c>
      <c r="E24" s="105">
        <f>E25+E26+E27</f>
        <v>71.682</v>
      </c>
      <c r="F24" s="105">
        <f>F25+F26+F27</f>
        <v>25.395</v>
      </c>
    </row>
    <row r="25" spans="1:6" s="4" customFormat="1" ht="15">
      <c r="A25" s="11" t="s">
        <v>163</v>
      </c>
      <c r="B25" s="18" t="s">
        <v>55</v>
      </c>
      <c r="C25" s="9" t="s">
        <v>167</v>
      </c>
      <c r="D25" s="109"/>
      <c r="E25" s="105">
        <v>71.682</v>
      </c>
      <c r="F25" s="105">
        <v>25.395</v>
      </c>
    </row>
    <row r="26" spans="1:6" s="4" customFormat="1" ht="15">
      <c r="A26" s="11" t="s">
        <v>164</v>
      </c>
      <c r="B26" s="18" t="s">
        <v>57</v>
      </c>
      <c r="C26" s="9" t="s">
        <v>167</v>
      </c>
      <c r="D26" s="109"/>
      <c r="E26" s="106"/>
      <c r="F26" s="106"/>
    </row>
    <row r="27" spans="1:6" s="4" customFormat="1" ht="15">
      <c r="A27" s="11" t="s">
        <v>165</v>
      </c>
      <c r="B27" s="18" t="s">
        <v>59</v>
      </c>
      <c r="C27" s="9" t="s">
        <v>167</v>
      </c>
      <c r="D27" s="109"/>
      <c r="E27" s="106"/>
      <c r="F27" s="106"/>
    </row>
    <row r="28" spans="1:6" s="17" customFormat="1" ht="33.75" customHeight="1">
      <c r="A28" s="20" t="s">
        <v>169</v>
      </c>
      <c r="B28" s="7" t="s">
        <v>61</v>
      </c>
      <c r="C28" s="23" t="s">
        <v>167</v>
      </c>
      <c r="D28" s="112"/>
      <c r="E28" s="105">
        <v>143.364</v>
      </c>
      <c r="F28" s="105">
        <v>50.79</v>
      </c>
    </row>
    <row r="29" spans="1:6" s="17" customFormat="1" ht="33.75" customHeight="1">
      <c r="A29" s="20" t="s">
        <v>170</v>
      </c>
      <c r="B29" s="7" t="s">
        <v>63</v>
      </c>
      <c r="C29" s="23" t="s">
        <v>429</v>
      </c>
      <c r="D29" s="107">
        <f>D30+D31+D32</f>
        <v>0</v>
      </c>
      <c r="E29" s="105">
        <f>E30+E31+E32</f>
        <v>807.095</v>
      </c>
      <c r="F29" s="105">
        <f>F30+F31+F32</f>
        <v>253.95</v>
      </c>
    </row>
    <row r="30" spans="1:6" s="17" customFormat="1" ht="15">
      <c r="A30" s="20" t="s">
        <v>163</v>
      </c>
      <c r="B30" s="7" t="s">
        <v>65</v>
      </c>
      <c r="C30" s="23" t="s">
        <v>429</v>
      </c>
      <c r="D30" s="112"/>
      <c r="E30" s="105">
        <v>807.095</v>
      </c>
      <c r="F30" s="105">
        <v>253.95</v>
      </c>
    </row>
    <row r="31" spans="1:6" s="17" customFormat="1" ht="15">
      <c r="A31" s="20" t="s">
        <v>164</v>
      </c>
      <c r="B31" s="7" t="s">
        <v>90</v>
      </c>
      <c r="C31" s="23" t="s">
        <v>429</v>
      </c>
      <c r="D31" s="112"/>
      <c r="E31" s="106"/>
      <c r="F31" s="106"/>
    </row>
    <row r="32" spans="1:6" s="17" customFormat="1" ht="15">
      <c r="A32" s="20" t="s">
        <v>165</v>
      </c>
      <c r="B32" s="7" t="s">
        <v>92</v>
      </c>
      <c r="C32" s="23" t="s">
        <v>429</v>
      </c>
      <c r="D32" s="112"/>
      <c r="E32" s="106"/>
      <c r="F32" s="106"/>
    </row>
    <row r="33" spans="1:6" s="4" customFormat="1" ht="15">
      <c r="A33" s="11" t="s">
        <v>171</v>
      </c>
      <c r="B33" s="18" t="s">
        <v>94</v>
      </c>
      <c r="C33" s="9" t="s">
        <v>161</v>
      </c>
      <c r="D33" s="113"/>
      <c r="E33" s="106"/>
      <c r="F33" s="106"/>
    </row>
    <row r="34" spans="1:6" s="4" customFormat="1" ht="15">
      <c r="A34" s="11" t="s">
        <v>172</v>
      </c>
      <c r="B34" s="18" t="s">
        <v>96</v>
      </c>
      <c r="C34" s="9" t="s">
        <v>161</v>
      </c>
      <c r="D34" s="113"/>
      <c r="E34" s="106"/>
      <c r="F34" s="106"/>
    </row>
    <row r="35" spans="1:6" s="4" customFormat="1" ht="24">
      <c r="A35" s="11" t="s">
        <v>173</v>
      </c>
      <c r="B35" s="18" t="s">
        <v>97</v>
      </c>
      <c r="C35" s="9" t="s">
        <v>429</v>
      </c>
      <c r="D35" s="113"/>
      <c r="E35" s="106"/>
      <c r="F35" s="106"/>
    </row>
    <row r="36" spans="1:6" s="4" customFormat="1" ht="24">
      <c r="A36" s="11" t="s">
        <v>174</v>
      </c>
      <c r="B36" s="18" t="s">
        <v>99</v>
      </c>
      <c r="C36" s="9" t="s">
        <v>161</v>
      </c>
      <c r="D36" s="111">
        <f>D37+D38</f>
        <v>0</v>
      </c>
      <c r="E36" s="106">
        <f>E37+E38</f>
        <v>0</v>
      </c>
      <c r="F36" s="106">
        <f>F37+F38</f>
        <v>1</v>
      </c>
    </row>
    <row r="37" spans="1:6" s="4" customFormat="1" ht="15">
      <c r="A37" s="11" t="s">
        <v>175</v>
      </c>
      <c r="B37" s="18" t="s">
        <v>101</v>
      </c>
      <c r="C37" s="9" t="s">
        <v>161</v>
      </c>
      <c r="D37" s="113"/>
      <c r="E37" s="106">
        <v>0</v>
      </c>
      <c r="F37" s="106">
        <v>1</v>
      </c>
    </row>
    <row r="38" spans="1:6" s="4" customFormat="1" ht="15">
      <c r="A38" s="11" t="s">
        <v>176</v>
      </c>
      <c r="B38" s="18" t="s">
        <v>103</v>
      </c>
      <c r="C38" s="9" t="s">
        <v>161</v>
      </c>
      <c r="D38" s="113"/>
      <c r="E38" s="106">
        <v>0</v>
      </c>
      <c r="F38" s="106">
        <v>0</v>
      </c>
    </row>
    <row r="39" spans="1:6" s="4" customFormat="1" ht="24">
      <c r="A39" s="11" t="s">
        <v>177</v>
      </c>
      <c r="B39" s="18" t="s">
        <v>104</v>
      </c>
      <c r="C39" s="9" t="s">
        <v>167</v>
      </c>
      <c r="D39" s="111">
        <f>D40+D41</f>
        <v>0</v>
      </c>
      <c r="E39" s="106">
        <f>E40+E41</f>
        <v>0</v>
      </c>
      <c r="F39" s="106">
        <f>F40+F41</f>
        <v>90</v>
      </c>
    </row>
    <row r="40" spans="1:6" s="4" customFormat="1" ht="15">
      <c r="A40" s="11" t="s">
        <v>175</v>
      </c>
      <c r="B40" s="18" t="s">
        <v>106</v>
      </c>
      <c r="C40" s="9" t="s">
        <v>167</v>
      </c>
      <c r="D40" s="113"/>
      <c r="E40" s="106">
        <v>0</v>
      </c>
      <c r="F40" s="106">
        <v>90</v>
      </c>
    </row>
    <row r="41" spans="1:6" s="4" customFormat="1" ht="15">
      <c r="A41" s="11" t="s">
        <v>176</v>
      </c>
      <c r="B41" s="18" t="s">
        <v>108</v>
      </c>
      <c r="C41" s="9" t="s">
        <v>167</v>
      </c>
      <c r="D41" s="113"/>
      <c r="E41" s="106">
        <v>0</v>
      </c>
      <c r="F41" s="106">
        <v>0</v>
      </c>
    </row>
    <row r="42" spans="1:6" s="4" customFormat="1" ht="24">
      <c r="A42" s="11" t="s">
        <v>178</v>
      </c>
      <c r="B42" s="18" t="s">
        <v>110</v>
      </c>
      <c r="C42" s="9" t="s">
        <v>429</v>
      </c>
      <c r="D42" s="107">
        <f>D43+D44</f>
        <v>0</v>
      </c>
      <c r="E42" s="106">
        <f>E43+E44</f>
        <v>0</v>
      </c>
      <c r="F42" s="106">
        <f>F43+F44</f>
        <v>324</v>
      </c>
    </row>
    <row r="43" spans="1:6" s="4" customFormat="1" ht="15">
      <c r="A43" s="11" t="s">
        <v>175</v>
      </c>
      <c r="B43" s="18" t="s">
        <v>112</v>
      </c>
      <c r="C43" s="9" t="s">
        <v>429</v>
      </c>
      <c r="D43" s="113"/>
      <c r="E43" s="106">
        <v>0</v>
      </c>
      <c r="F43" s="106">
        <v>324</v>
      </c>
    </row>
    <row r="44" spans="1:6" s="4" customFormat="1" ht="15">
      <c r="A44" s="11" t="s">
        <v>176</v>
      </c>
      <c r="B44" s="18" t="s">
        <v>114</v>
      </c>
      <c r="C44" s="9" t="s">
        <v>429</v>
      </c>
      <c r="D44" s="113"/>
      <c r="E44" s="106">
        <v>0</v>
      </c>
      <c r="F44" s="106">
        <v>0</v>
      </c>
    </row>
    <row r="45" spans="1:6" s="4" customFormat="1" ht="15">
      <c r="A45" s="11" t="s">
        <v>179</v>
      </c>
      <c r="B45" s="18" t="s">
        <v>116</v>
      </c>
      <c r="C45" s="9" t="s">
        <v>161</v>
      </c>
      <c r="D45" s="113"/>
      <c r="E45" s="108">
        <v>43</v>
      </c>
      <c r="F45" s="108">
        <v>0</v>
      </c>
    </row>
    <row r="46" spans="1:6" s="4" customFormat="1" ht="24">
      <c r="A46" s="11" t="s">
        <v>180</v>
      </c>
      <c r="B46" s="18" t="s">
        <v>118</v>
      </c>
      <c r="C46" s="9" t="s">
        <v>161</v>
      </c>
      <c r="D46" s="113"/>
      <c r="E46" s="108">
        <v>3</v>
      </c>
      <c r="F46" s="108">
        <v>0</v>
      </c>
    </row>
    <row r="47" spans="1:6" s="4" customFormat="1" ht="15">
      <c r="A47" s="11" t="s">
        <v>181</v>
      </c>
      <c r="B47" s="18" t="s">
        <v>120</v>
      </c>
      <c r="C47" s="9" t="s">
        <v>167</v>
      </c>
      <c r="D47" s="113"/>
      <c r="E47" s="105">
        <v>845.31</v>
      </c>
      <c r="F47" s="106">
        <v>0</v>
      </c>
    </row>
    <row r="48" spans="1:6" s="4" customFormat="1" ht="24">
      <c r="A48" s="11" t="s">
        <v>182</v>
      </c>
      <c r="B48" s="18" t="s">
        <v>122</v>
      </c>
      <c r="C48" s="9" t="s">
        <v>167</v>
      </c>
      <c r="D48" s="113"/>
      <c r="E48" s="105">
        <v>81.94</v>
      </c>
      <c r="F48" s="106">
        <v>0</v>
      </c>
    </row>
    <row r="49" spans="1:6" s="4" customFormat="1" ht="24">
      <c r="A49" s="11" t="s">
        <v>183</v>
      </c>
      <c r="B49" s="18" t="s">
        <v>184</v>
      </c>
      <c r="C49" s="9" t="s">
        <v>167</v>
      </c>
      <c r="D49" s="107">
        <f>D50+D51+D52</f>
        <v>0</v>
      </c>
      <c r="E49" s="106">
        <f>E50+E51+E52</f>
        <v>0</v>
      </c>
      <c r="F49" s="106">
        <f>F50+F51+F52</f>
        <v>0</v>
      </c>
    </row>
    <row r="50" spans="1:6" s="4" customFormat="1" ht="15">
      <c r="A50" s="11" t="s">
        <v>185</v>
      </c>
      <c r="B50" s="18" t="s">
        <v>186</v>
      </c>
      <c r="C50" s="9" t="s">
        <v>167</v>
      </c>
      <c r="D50" s="113"/>
      <c r="E50" s="106">
        <v>0</v>
      </c>
      <c r="F50" s="106"/>
    </row>
    <row r="51" spans="1:6" s="4" customFormat="1" ht="15">
      <c r="A51" s="11" t="s">
        <v>187</v>
      </c>
      <c r="B51" s="18" t="s">
        <v>188</v>
      </c>
      <c r="C51" s="9" t="s">
        <v>167</v>
      </c>
      <c r="D51" s="113"/>
      <c r="E51" s="106"/>
      <c r="F51" s="106"/>
    </row>
    <row r="52" spans="1:6" s="4" customFormat="1" ht="15">
      <c r="A52" s="11" t="s">
        <v>189</v>
      </c>
      <c r="B52" s="18" t="s">
        <v>190</v>
      </c>
      <c r="C52" s="9" t="s">
        <v>167</v>
      </c>
      <c r="D52" s="113"/>
      <c r="E52" s="106"/>
      <c r="F52" s="106"/>
    </row>
    <row r="53" spans="1:6" s="4" customFormat="1" ht="15">
      <c r="A53" s="11" t="s">
        <v>191</v>
      </c>
      <c r="B53" s="18" t="s">
        <v>192</v>
      </c>
      <c r="C53" s="9" t="s">
        <v>167</v>
      </c>
      <c r="D53" s="113"/>
      <c r="E53" s="106"/>
      <c r="F53" s="106"/>
    </row>
    <row r="54" spans="1:6" s="4" customFormat="1" ht="24">
      <c r="A54" s="11" t="s">
        <v>193</v>
      </c>
      <c r="B54" s="18" t="s">
        <v>194</v>
      </c>
      <c r="C54" s="9" t="s">
        <v>429</v>
      </c>
      <c r="D54" s="113"/>
      <c r="E54" s="106"/>
      <c r="F54" s="106"/>
    </row>
    <row r="55" spans="1:6" s="4" customFormat="1" ht="24">
      <c r="A55" s="11" t="s">
        <v>195</v>
      </c>
      <c r="B55" s="18" t="s">
        <v>196</v>
      </c>
      <c r="C55" s="9" t="s">
        <v>167</v>
      </c>
      <c r="D55" s="113"/>
      <c r="E55" s="106">
        <v>57520</v>
      </c>
      <c r="F55" s="106"/>
    </row>
    <row r="56" spans="1:6" s="4" customFormat="1" ht="24">
      <c r="A56" s="11" t="s">
        <v>197</v>
      </c>
      <c r="B56" s="18" t="s">
        <v>198</v>
      </c>
      <c r="C56" s="9" t="s">
        <v>167</v>
      </c>
      <c r="D56" s="113"/>
      <c r="E56" s="106">
        <v>2876</v>
      </c>
      <c r="F56" s="106"/>
    </row>
    <row r="57" spans="1:6" s="4" customFormat="1" ht="24">
      <c r="A57" s="11" t="s">
        <v>199</v>
      </c>
      <c r="B57" s="18" t="s">
        <v>200</v>
      </c>
      <c r="C57" s="9" t="s">
        <v>161</v>
      </c>
      <c r="D57" s="113"/>
      <c r="E57" s="106">
        <v>0</v>
      </c>
      <c r="F57" s="106"/>
    </row>
    <row r="58" spans="1:6" s="4" customFormat="1" ht="15">
      <c r="A58" s="11" t="s">
        <v>201</v>
      </c>
      <c r="B58" s="18" t="s">
        <v>202</v>
      </c>
      <c r="C58" s="9" t="s">
        <v>161</v>
      </c>
      <c r="D58" s="113"/>
      <c r="E58" s="106"/>
      <c r="F58" s="106"/>
    </row>
    <row r="59" spans="1:6" s="4" customFormat="1" ht="24">
      <c r="A59" s="11" t="s">
        <v>203</v>
      </c>
      <c r="B59" s="18" t="s">
        <v>204</v>
      </c>
      <c r="C59" s="9" t="s">
        <v>161</v>
      </c>
      <c r="D59" s="113"/>
      <c r="E59" s="106"/>
      <c r="F59" s="106"/>
    </row>
    <row r="60" spans="1:6" s="4" customFormat="1" ht="15">
      <c r="A60" s="11" t="s">
        <v>205</v>
      </c>
      <c r="B60" s="18" t="s">
        <v>206</v>
      </c>
      <c r="C60" s="9" t="s">
        <v>161</v>
      </c>
      <c r="D60" s="113"/>
      <c r="E60" s="106"/>
      <c r="F60" s="106"/>
    </row>
    <row r="61" spans="1:6" s="4" customFormat="1" ht="15">
      <c r="A61" s="54" t="s">
        <v>207</v>
      </c>
      <c r="B61" s="18" t="s">
        <v>208</v>
      </c>
      <c r="C61" s="9" t="s">
        <v>167</v>
      </c>
      <c r="D61" s="94"/>
      <c r="E61" s="105">
        <v>8341</v>
      </c>
      <c r="F61" s="105">
        <v>3386</v>
      </c>
    </row>
    <row r="62" spans="1:6" s="4" customFormat="1" ht="15">
      <c r="A62" s="11" t="s">
        <v>209</v>
      </c>
      <c r="B62" s="18" t="s">
        <v>210</v>
      </c>
      <c r="C62" s="9" t="s">
        <v>167</v>
      </c>
      <c r="D62" s="113"/>
      <c r="E62" s="105"/>
      <c r="F62" s="105"/>
    </row>
    <row r="63" spans="1:6" s="4" customFormat="1" ht="15">
      <c r="A63" s="11" t="s">
        <v>211</v>
      </c>
      <c r="B63" s="18" t="s">
        <v>212</v>
      </c>
      <c r="C63" s="9" t="s">
        <v>213</v>
      </c>
      <c r="D63" s="109"/>
      <c r="E63" s="105">
        <v>103.613</v>
      </c>
      <c r="F63" s="105">
        <v>65.824</v>
      </c>
    </row>
    <row r="64" spans="1:6" s="4" customFormat="1" ht="24">
      <c r="A64" s="11" t="s">
        <v>214</v>
      </c>
      <c r="B64" s="18" t="s">
        <v>215</v>
      </c>
      <c r="C64" s="9" t="s">
        <v>429</v>
      </c>
      <c r="D64" s="113"/>
      <c r="E64" s="106"/>
      <c r="F64" s="106"/>
    </row>
    <row r="65" spans="1:6" s="4" customFormat="1" ht="24">
      <c r="A65" s="11" t="s">
        <v>216</v>
      </c>
      <c r="B65" s="18" t="s">
        <v>217</v>
      </c>
      <c r="C65" s="9" t="s">
        <v>167</v>
      </c>
      <c r="D65" s="113"/>
      <c r="E65" s="106"/>
      <c r="F65" s="106"/>
    </row>
    <row r="66" spans="1:6" s="4" customFormat="1" ht="24">
      <c r="A66" s="11" t="s">
        <v>218</v>
      </c>
      <c r="B66" s="18" t="s">
        <v>219</v>
      </c>
      <c r="C66" s="9" t="s">
        <v>167</v>
      </c>
      <c r="D66" s="113"/>
      <c r="E66" s="106"/>
      <c r="F66" s="106"/>
    </row>
    <row r="67" spans="1:6" s="4" customFormat="1" ht="24">
      <c r="A67" s="11" t="s">
        <v>220</v>
      </c>
      <c r="B67" s="18" t="s">
        <v>221</v>
      </c>
      <c r="C67" s="9" t="s">
        <v>167</v>
      </c>
      <c r="D67" s="113"/>
      <c r="E67" s="106"/>
      <c r="F67" s="106"/>
    </row>
    <row r="68" spans="1:6" s="4" customFormat="1" ht="15">
      <c r="A68" s="11" t="s">
        <v>222</v>
      </c>
      <c r="B68" s="18" t="s">
        <v>223</v>
      </c>
      <c r="C68" s="9" t="s">
        <v>167</v>
      </c>
      <c r="D68" s="113"/>
      <c r="E68" s="106"/>
      <c r="F68" s="106"/>
    </row>
    <row r="69" spans="1:6" s="4" customFormat="1" ht="24">
      <c r="A69" s="11" t="s">
        <v>224</v>
      </c>
      <c r="B69" s="18" t="s">
        <v>225</v>
      </c>
      <c r="C69" s="9" t="s">
        <v>167</v>
      </c>
      <c r="D69" s="113"/>
      <c r="E69" s="106"/>
      <c r="F69" s="106"/>
    </row>
    <row r="70" spans="1:6" s="17" customFormat="1" ht="24">
      <c r="A70" s="20" t="s">
        <v>226</v>
      </c>
      <c r="B70" s="7" t="s">
        <v>227</v>
      </c>
      <c r="C70" s="23" t="s">
        <v>161</v>
      </c>
      <c r="D70" s="112"/>
      <c r="E70" s="108">
        <v>33</v>
      </c>
      <c r="F70" s="108">
        <v>0</v>
      </c>
    </row>
    <row r="71" spans="1:6" s="4" customFormat="1" ht="24">
      <c r="A71" s="11" t="s">
        <v>228</v>
      </c>
      <c r="B71" s="18" t="s">
        <v>229</v>
      </c>
      <c r="C71" s="9" t="s">
        <v>161</v>
      </c>
      <c r="D71" s="113"/>
      <c r="E71" s="108"/>
      <c r="F71" s="108"/>
    </row>
    <row r="72" spans="1:6" s="4" customFormat="1" ht="24">
      <c r="A72" s="11" t="s">
        <v>230</v>
      </c>
      <c r="B72" s="18" t="s">
        <v>231</v>
      </c>
      <c r="C72" s="9" t="s">
        <v>161</v>
      </c>
      <c r="D72" s="113"/>
      <c r="E72" s="108"/>
      <c r="F72" s="108"/>
    </row>
    <row r="73" spans="1:6" s="4" customFormat="1" ht="15">
      <c r="A73" s="11" t="s">
        <v>232</v>
      </c>
      <c r="B73" s="18" t="s">
        <v>233</v>
      </c>
      <c r="C73" s="9" t="s">
        <v>161</v>
      </c>
      <c r="D73" s="113"/>
      <c r="E73" s="108">
        <v>4</v>
      </c>
      <c r="F73" s="108">
        <v>0</v>
      </c>
    </row>
    <row r="74" spans="1:6" s="4" customFormat="1" ht="15">
      <c r="A74" s="11" t="s">
        <v>234</v>
      </c>
      <c r="B74" s="18" t="s">
        <v>235</v>
      </c>
      <c r="C74" s="9" t="s">
        <v>145</v>
      </c>
      <c r="D74" s="113"/>
      <c r="E74" s="106"/>
      <c r="F74" s="106"/>
    </row>
    <row r="75" spans="1:6" s="4" customFormat="1" ht="15">
      <c r="A75" s="11" t="s">
        <v>236</v>
      </c>
      <c r="B75" s="18" t="s">
        <v>237</v>
      </c>
      <c r="C75" s="9" t="s">
        <v>167</v>
      </c>
      <c r="D75" s="113"/>
      <c r="E75" s="106">
        <v>0</v>
      </c>
      <c r="F75" s="105">
        <v>7043.3</v>
      </c>
    </row>
    <row r="76" spans="1:6" s="4" customFormat="1" ht="15">
      <c r="A76" s="11" t="s">
        <v>238</v>
      </c>
      <c r="B76" s="18" t="s">
        <v>239</v>
      </c>
      <c r="C76" s="9" t="s">
        <v>161</v>
      </c>
      <c r="D76" s="113"/>
      <c r="E76" s="106"/>
      <c r="F76" s="106"/>
    </row>
    <row r="77" spans="1:6" s="4" customFormat="1" ht="15">
      <c r="A77" s="11" t="s">
        <v>240</v>
      </c>
      <c r="B77" s="18" t="s">
        <v>241</v>
      </c>
      <c r="C77" s="9" t="s">
        <v>161</v>
      </c>
      <c r="D77" s="113"/>
      <c r="E77" s="106"/>
      <c r="F77" s="106"/>
    </row>
    <row r="78" spans="1:6" s="4" customFormat="1" ht="15">
      <c r="A78" s="11" t="s">
        <v>242</v>
      </c>
      <c r="B78" s="18" t="s">
        <v>243</v>
      </c>
      <c r="C78" s="9" t="s">
        <v>161</v>
      </c>
      <c r="D78" s="113"/>
      <c r="E78" s="106"/>
      <c r="F78" s="106"/>
    </row>
    <row r="79" spans="1:6" s="17" customFormat="1" ht="15">
      <c r="A79" s="20" t="s">
        <v>244</v>
      </c>
      <c r="B79" s="7" t="s">
        <v>245</v>
      </c>
      <c r="C79" s="23" t="s">
        <v>145</v>
      </c>
      <c r="D79" s="112"/>
      <c r="E79" s="105">
        <v>305.585</v>
      </c>
      <c r="F79" s="105">
        <v>780.8395555555555</v>
      </c>
    </row>
    <row r="80" spans="1:6" s="4" customFormat="1" ht="24">
      <c r="A80" s="11" t="s">
        <v>246</v>
      </c>
      <c r="B80" s="18" t="s">
        <v>247</v>
      </c>
      <c r="C80" s="9" t="s">
        <v>145</v>
      </c>
      <c r="D80" s="114">
        <f>D81+D82</f>
        <v>0</v>
      </c>
      <c r="E80" s="105">
        <f>E81+E82</f>
        <v>305.58500000000004</v>
      </c>
      <c r="F80" s="105">
        <f>F81+F82</f>
        <v>781.3845555555555</v>
      </c>
    </row>
    <row r="81" spans="1:6" s="4" customFormat="1" ht="15">
      <c r="A81" s="11" t="s">
        <v>248</v>
      </c>
      <c r="B81" s="18" t="s">
        <v>249</v>
      </c>
      <c r="C81" s="9" t="s">
        <v>145</v>
      </c>
      <c r="D81" s="113"/>
      <c r="E81" s="105">
        <v>171.338</v>
      </c>
      <c r="F81" s="105">
        <v>31.967000000000002</v>
      </c>
    </row>
    <row r="82" spans="1:6" s="4" customFormat="1" ht="15">
      <c r="A82" s="11" t="s">
        <v>250</v>
      </c>
      <c r="B82" s="18" t="s">
        <v>251</v>
      </c>
      <c r="C82" s="9" t="s">
        <v>145</v>
      </c>
      <c r="D82" s="113"/>
      <c r="E82" s="105">
        <v>134.247</v>
      </c>
      <c r="F82" s="105">
        <v>749.4175555555555</v>
      </c>
    </row>
    <row r="83" spans="1:6" s="4" customFormat="1" ht="36">
      <c r="A83" s="11" t="s">
        <v>252</v>
      </c>
      <c r="B83" s="18" t="s">
        <v>253</v>
      </c>
      <c r="C83" s="9" t="s">
        <v>145</v>
      </c>
      <c r="D83" s="106">
        <f>D84+D85</f>
        <v>0</v>
      </c>
      <c r="E83" s="105">
        <f>E84+E85</f>
        <v>650.8054285714286</v>
      </c>
      <c r="F83" s="105">
        <f>F84+F85</f>
        <v>791.342117142857</v>
      </c>
    </row>
    <row r="84" spans="1:6" s="4" customFormat="1" ht="15">
      <c r="A84" s="11" t="s">
        <v>248</v>
      </c>
      <c r="B84" s="18" t="s">
        <v>254</v>
      </c>
      <c r="C84" s="9" t="s">
        <v>145</v>
      </c>
      <c r="D84" s="113"/>
      <c r="E84" s="105">
        <v>357.68142857142857</v>
      </c>
      <c r="F84" s="105">
        <v>77.64722857142856</v>
      </c>
    </row>
    <row r="85" spans="1:6" s="4" customFormat="1" ht="15">
      <c r="A85" s="11" t="s">
        <v>250</v>
      </c>
      <c r="B85" s="18" t="s">
        <v>255</v>
      </c>
      <c r="C85" s="9" t="s">
        <v>145</v>
      </c>
      <c r="D85" s="113"/>
      <c r="E85" s="105">
        <v>293.12399999999997</v>
      </c>
      <c r="F85" s="105">
        <v>713.6948885714285</v>
      </c>
    </row>
    <row r="86" spans="1:6" s="4" customFormat="1" ht="24">
      <c r="A86" s="11" t="s">
        <v>256</v>
      </c>
      <c r="B86" s="18" t="s">
        <v>257</v>
      </c>
      <c r="C86" s="9" t="s">
        <v>428</v>
      </c>
      <c r="D86" s="107">
        <f>D87+D88</f>
        <v>0</v>
      </c>
      <c r="E86" s="105">
        <f>E87+E88</f>
        <v>2277.819</v>
      </c>
      <c r="F86" s="105">
        <f>F87+F88</f>
        <v>2769.6974099999998</v>
      </c>
    </row>
    <row r="87" spans="1:6" s="4" customFormat="1" ht="15">
      <c r="A87" s="11" t="s">
        <v>248</v>
      </c>
      <c r="B87" s="18" t="s">
        <v>258</v>
      </c>
      <c r="C87" s="9" t="s">
        <v>428</v>
      </c>
      <c r="D87" s="113"/>
      <c r="E87" s="105">
        <v>1251.885</v>
      </c>
      <c r="F87" s="105">
        <v>271.76529999999997</v>
      </c>
    </row>
    <row r="88" spans="1:6" s="4" customFormat="1" ht="15">
      <c r="A88" s="11" t="s">
        <v>250</v>
      </c>
      <c r="B88" s="18" t="s">
        <v>259</v>
      </c>
      <c r="C88" s="9" t="s">
        <v>428</v>
      </c>
      <c r="D88" s="112"/>
      <c r="E88" s="105">
        <v>1025.934</v>
      </c>
      <c r="F88" s="105">
        <v>2497.9321099999997</v>
      </c>
    </row>
    <row r="89" spans="1:6" s="4" customFormat="1" ht="15">
      <c r="A89" s="11" t="s">
        <v>260</v>
      </c>
      <c r="B89" s="18" t="s">
        <v>261</v>
      </c>
      <c r="C89" s="9" t="s">
        <v>161</v>
      </c>
      <c r="D89" s="113"/>
      <c r="E89" s="108">
        <v>14</v>
      </c>
      <c r="F89" s="108">
        <v>1</v>
      </c>
    </row>
    <row r="90" spans="1:6" s="4" customFormat="1" ht="24">
      <c r="A90" s="11" t="s">
        <v>262</v>
      </c>
      <c r="B90" s="18" t="s">
        <v>263</v>
      </c>
      <c r="C90" s="9" t="s">
        <v>161</v>
      </c>
      <c r="D90" s="106">
        <f>D91+D92</f>
        <v>0</v>
      </c>
      <c r="E90" s="108">
        <f>E91+E92</f>
        <v>12</v>
      </c>
      <c r="F90" s="108">
        <f>F91+F92</f>
        <v>1</v>
      </c>
    </row>
    <row r="91" spans="1:6" s="4" customFormat="1" ht="15">
      <c r="A91" s="11" t="s">
        <v>248</v>
      </c>
      <c r="B91" s="18" t="s">
        <v>264</v>
      </c>
      <c r="C91" s="9" t="s">
        <v>161</v>
      </c>
      <c r="D91" s="113"/>
      <c r="E91" s="108">
        <v>1</v>
      </c>
      <c r="F91" s="108">
        <v>0</v>
      </c>
    </row>
    <row r="92" spans="1:6" s="4" customFormat="1" ht="15">
      <c r="A92" s="11" t="s">
        <v>250</v>
      </c>
      <c r="B92" s="18" t="s">
        <v>265</v>
      </c>
      <c r="C92" s="9" t="s">
        <v>161</v>
      </c>
      <c r="D92" s="113"/>
      <c r="E92" s="108">
        <v>11</v>
      </c>
      <c r="F92" s="108">
        <v>1</v>
      </c>
    </row>
    <row r="93" spans="1:6" s="4" customFormat="1" ht="15">
      <c r="A93" s="11" t="s">
        <v>266</v>
      </c>
      <c r="B93" s="18" t="s">
        <v>267</v>
      </c>
      <c r="C93" s="9" t="s">
        <v>167</v>
      </c>
      <c r="D93" s="113"/>
      <c r="E93" s="105">
        <v>1693.715</v>
      </c>
      <c r="F93" s="106">
        <v>0</v>
      </c>
    </row>
    <row r="94" spans="1:6" s="4" customFormat="1" ht="24">
      <c r="A94" s="11" t="s">
        <v>268</v>
      </c>
      <c r="B94" s="18" t="s">
        <v>269</v>
      </c>
      <c r="C94" s="9" t="s">
        <v>167</v>
      </c>
      <c r="D94" s="107">
        <f>D95+D96</f>
        <v>0</v>
      </c>
      <c r="E94" s="105">
        <f>E95+E96</f>
        <v>413.315</v>
      </c>
      <c r="F94" s="105">
        <f>F95+F96</f>
        <v>0</v>
      </c>
    </row>
    <row r="95" spans="1:6" s="16" customFormat="1" ht="15">
      <c r="A95" s="11" t="s">
        <v>248</v>
      </c>
      <c r="B95" s="18" t="s">
        <v>270</v>
      </c>
      <c r="C95" s="9" t="s">
        <v>167</v>
      </c>
      <c r="D95" s="113"/>
      <c r="E95" s="105">
        <v>52.4</v>
      </c>
      <c r="F95" s="105">
        <v>0</v>
      </c>
    </row>
    <row r="96" spans="1:6" s="16" customFormat="1" ht="15">
      <c r="A96" s="11" t="s">
        <v>250</v>
      </c>
      <c r="B96" s="18" t="s">
        <v>271</v>
      </c>
      <c r="C96" s="9" t="s">
        <v>167</v>
      </c>
      <c r="D96" s="113"/>
      <c r="E96" s="105">
        <v>360.915</v>
      </c>
      <c r="F96" s="105">
        <v>0</v>
      </c>
    </row>
    <row r="97" spans="1:6" s="4" customFormat="1" ht="24">
      <c r="A97" s="11" t="s">
        <v>272</v>
      </c>
      <c r="B97" s="18" t="s">
        <v>273</v>
      </c>
      <c r="C97" s="9" t="s">
        <v>167</v>
      </c>
      <c r="D97" s="111">
        <f>D98+D99</f>
        <v>0</v>
      </c>
      <c r="E97" s="105">
        <f>E98+E99</f>
        <v>800.13</v>
      </c>
      <c r="F97" s="105">
        <f>F98+F99</f>
        <v>0</v>
      </c>
    </row>
    <row r="98" spans="1:6" s="16" customFormat="1" ht="15">
      <c r="A98" s="11" t="s">
        <v>248</v>
      </c>
      <c r="B98" s="18" t="s">
        <v>274</v>
      </c>
      <c r="C98" s="9" t="s">
        <v>167</v>
      </c>
      <c r="D98" s="113"/>
      <c r="E98" s="105">
        <v>104.8</v>
      </c>
      <c r="F98" s="105">
        <v>0</v>
      </c>
    </row>
    <row r="99" spans="1:6" s="16" customFormat="1" ht="15">
      <c r="A99" s="11" t="s">
        <v>250</v>
      </c>
      <c r="B99" s="18" t="s">
        <v>275</v>
      </c>
      <c r="C99" s="9" t="s">
        <v>167</v>
      </c>
      <c r="D99" s="113"/>
      <c r="E99" s="105">
        <v>695.33</v>
      </c>
      <c r="F99" s="105">
        <v>0</v>
      </c>
    </row>
    <row r="100" spans="1:6" s="4" customFormat="1" ht="24">
      <c r="A100" s="11" t="s">
        <v>276</v>
      </c>
      <c r="B100" s="18" t="s">
        <v>277</v>
      </c>
      <c r="C100" s="9" t="s">
        <v>428</v>
      </c>
      <c r="D100" s="114">
        <f>D101+D102</f>
        <v>0</v>
      </c>
      <c r="E100" s="105">
        <f>E101+E102</f>
        <v>4.38467</v>
      </c>
      <c r="F100" s="105">
        <f>F101+F102</f>
        <v>0</v>
      </c>
    </row>
    <row r="101" spans="1:6" s="16" customFormat="1" ht="15">
      <c r="A101" s="11" t="s">
        <v>248</v>
      </c>
      <c r="B101" s="18" t="s">
        <v>278</v>
      </c>
      <c r="C101" s="9" t="s">
        <v>428</v>
      </c>
      <c r="D101" s="113"/>
      <c r="E101" s="105">
        <v>0.56492</v>
      </c>
      <c r="F101" s="105">
        <v>0</v>
      </c>
    </row>
    <row r="102" spans="1:6" s="16" customFormat="1" ht="15">
      <c r="A102" s="11" t="s">
        <v>250</v>
      </c>
      <c r="B102" s="18" t="s">
        <v>279</v>
      </c>
      <c r="C102" s="9" t="s">
        <v>428</v>
      </c>
      <c r="D102" s="113"/>
      <c r="E102" s="105">
        <v>3.81975</v>
      </c>
      <c r="F102" s="105">
        <v>0</v>
      </c>
    </row>
    <row r="103" spans="1:6" s="4" customFormat="1" ht="15">
      <c r="A103" s="11" t="s">
        <v>280</v>
      </c>
      <c r="B103" s="18" t="s">
        <v>281</v>
      </c>
      <c r="C103" s="9" t="s">
        <v>161</v>
      </c>
      <c r="D103" s="113"/>
      <c r="E103" s="106">
        <v>0</v>
      </c>
      <c r="F103" s="106">
        <v>0</v>
      </c>
    </row>
    <row r="104" spans="1:6" s="4" customFormat="1" ht="24">
      <c r="A104" s="11" t="s">
        <v>282</v>
      </c>
      <c r="B104" s="18" t="s">
        <v>283</v>
      </c>
      <c r="C104" s="9" t="s">
        <v>161</v>
      </c>
      <c r="D104" s="107">
        <f>D105+D106</f>
        <v>0</v>
      </c>
      <c r="E104" s="106">
        <f>E105+E106</f>
        <v>0</v>
      </c>
      <c r="F104" s="106">
        <f>F105+F106</f>
        <v>0</v>
      </c>
    </row>
    <row r="105" spans="1:6" s="16" customFormat="1" ht="15">
      <c r="A105" s="11" t="s">
        <v>248</v>
      </c>
      <c r="B105" s="18" t="s">
        <v>284</v>
      </c>
      <c r="C105" s="9" t="s">
        <v>161</v>
      </c>
      <c r="D105" s="113"/>
      <c r="E105" s="106">
        <v>0</v>
      </c>
      <c r="F105" s="106">
        <v>0</v>
      </c>
    </row>
    <row r="106" spans="1:6" s="16" customFormat="1" ht="15">
      <c r="A106" s="11" t="s">
        <v>250</v>
      </c>
      <c r="B106" s="18" t="s">
        <v>285</v>
      </c>
      <c r="C106" s="9" t="s">
        <v>161</v>
      </c>
      <c r="D106" s="113"/>
      <c r="E106" s="106">
        <v>0</v>
      </c>
      <c r="F106" s="106">
        <v>0</v>
      </c>
    </row>
    <row r="107" spans="1:6" s="4" customFormat="1" ht="24">
      <c r="A107" s="11" t="s">
        <v>286</v>
      </c>
      <c r="B107" s="18" t="s">
        <v>287</v>
      </c>
      <c r="C107" s="9" t="s">
        <v>428</v>
      </c>
      <c r="D107" s="107">
        <f>D108+D109</f>
        <v>0</v>
      </c>
      <c r="E107" s="106">
        <f>E108+E109</f>
        <v>0</v>
      </c>
      <c r="F107" s="106">
        <f>F108+F109</f>
        <v>0</v>
      </c>
    </row>
    <row r="108" spans="1:6" s="16" customFormat="1" ht="15">
      <c r="A108" s="11" t="s">
        <v>248</v>
      </c>
      <c r="B108" s="18" t="s">
        <v>288</v>
      </c>
      <c r="C108" s="9" t="s">
        <v>428</v>
      </c>
      <c r="D108" s="113"/>
      <c r="E108" s="106">
        <v>0</v>
      </c>
      <c r="F108" s="106">
        <v>0</v>
      </c>
    </row>
    <row r="109" spans="1:6" s="16" customFormat="1" ht="15">
      <c r="A109" s="11" t="s">
        <v>250</v>
      </c>
      <c r="B109" s="18" t="s">
        <v>289</v>
      </c>
      <c r="C109" s="9" t="s">
        <v>428</v>
      </c>
      <c r="D109" s="113"/>
      <c r="E109" s="106">
        <v>0</v>
      </c>
      <c r="F109" s="106">
        <v>0</v>
      </c>
    </row>
    <row r="110" spans="1:6" s="4" customFormat="1" ht="24">
      <c r="A110" s="11" t="s">
        <v>290</v>
      </c>
      <c r="B110" s="18" t="s">
        <v>291</v>
      </c>
      <c r="C110" s="9" t="s">
        <v>161</v>
      </c>
      <c r="D110" s="106">
        <f>D111+D112</f>
        <v>0</v>
      </c>
      <c r="E110" s="106">
        <f>E111+E112</f>
        <v>0</v>
      </c>
      <c r="F110" s="106">
        <f>F111+F112</f>
        <v>0</v>
      </c>
    </row>
    <row r="111" spans="1:6" s="16" customFormat="1" ht="15">
      <c r="A111" s="11" t="s">
        <v>175</v>
      </c>
      <c r="B111" s="18" t="s">
        <v>292</v>
      </c>
      <c r="C111" s="9" t="s">
        <v>161</v>
      </c>
      <c r="D111" s="113"/>
      <c r="E111" s="106">
        <v>0</v>
      </c>
      <c r="F111" s="106">
        <v>0</v>
      </c>
    </row>
    <row r="112" spans="1:6" s="16" customFormat="1" ht="15">
      <c r="A112" s="11" t="s">
        <v>176</v>
      </c>
      <c r="B112" s="18" t="s">
        <v>293</v>
      </c>
      <c r="C112" s="9" t="s">
        <v>161</v>
      </c>
      <c r="D112" s="113"/>
      <c r="E112" s="106">
        <v>0</v>
      </c>
      <c r="F112" s="106">
        <v>0</v>
      </c>
    </row>
    <row r="113" spans="1:6" s="4" customFormat="1" ht="24">
      <c r="A113" s="11" t="s">
        <v>294</v>
      </c>
      <c r="B113" s="18" t="s">
        <v>295</v>
      </c>
      <c r="C113" s="9" t="s">
        <v>167</v>
      </c>
      <c r="D113" s="107">
        <f>D114+D115</f>
        <v>0</v>
      </c>
      <c r="E113" s="106">
        <f>E114+E115</f>
        <v>0</v>
      </c>
      <c r="F113" s="106">
        <f>F114+F115</f>
        <v>58</v>
      </c>
    </row>
    <row r="114" spans="1:6" s="16" customFormat="1" ht="15">
      <c r="A114" s="11" t="s">
        <v>175</v>
      </c>
      <c r="B114" s="18" t="s">
        <v>296</v>
      </c>
      <c r="C114" s="9" t="s">
        <v>167</v>
      </c>
      <c r="D114" s="113"/>
      <c r="E114" s="106">
        <v>0</v>
      </c>
      <c r="F114" s="106">
        <v>58</v>
      </c>
    </row>
    <row r="115" spans="1:6" s="16" customFormat="1" ht="15">
      <c r="A115" s="11" t="s">
        <v>176</v>
      </c>
      <c r="B115" s="18" t="s">
        <v>297</v>
      </c>
      <c r="C115" s="9" t="s">
        <v>167</v>
      </c>
      <c r="D115" s="113"/>
      <c r="E115" s="106">
        <v>0</v>
      </c>
      <c r="F115" s="106">
        <v>0</v>
      </c>
    </row>
    <row r="116" spans="1:6" s="4" customFormat="1" ht="24">
      <c r="A116" s="11" t="s">
        <v>298</v>
      </c>
      <c r="B116" s="18" t="s">
        <v>299</v>
      </c>
      <c r="C116" s="9" t="s">
        <v>428</v>
      </c>
      <c r="D116" s="111">
        <f>D117+D118</f>
        <v>0</v>
      </c>
      <c r="E116" s="106">
        <f>E117+E118</f>
        <v>0</v>
      </c>
      <c r="F116" s="106">
        <f>F117+F118</f>
        <v>0.46</v>
      </c>
    </row>
    <row r="117" spans="1:6" s="16" customFormat="1" ht="15">
      <c r="A117" s="11" t="s">
        <v>175</v>
      </c>
      <c r="B117" s="18" t="s">
        <v>300</v>
      </c>
      <c r="C117" s="9" t="s">
        <v>428</v>
      </c>
      <c r="D117" s="113"/>
      <c r="E117" s="106">
        <v>0</v>
      </c>
      <c r="F117" s="106">
        <v>0.46</v>
      </c>
    </row>
    <row r="118" spans="1:6" s="16" customFormat="1" ht="15">
      <c r="A118" s="11" t="s">
        <v>176</v>
      </c>
      <c r="B118" s="18" t="s">
        <v>301</v>
      </c>
      <c r="C118" s="9" t="s">
        <v>428</v>
      </c>
      <c r="D118" s="113"/>
      <c r="E118" s="106">
        <v>0</v>
      </c>
      <c r="F118" s="106">
        <v>0</v>
      </c>
    </row>
    <row r="119" spans="1:6" s="4" customFormat="1" ht="15">
      <c r="A119" s="11" t="s">
        <v>302</v>
      </c>
      <c r="B119" s="18" t="s">
        <v>303</v>
      </c>
      <c r="C119" s="9" t="s">
        <v>161</v>
      </c>
      <c r="D119" s="113"/>
      <c r="E119" s="106">
        <v>17</v>
      </c>
      <c r="F119" s="106">
        <v>0</v>
      </c>
    </row>
    <row r="120" spans="1:6" s="4" customFormat="1" ht="15">
      <c r="A120" s="11" t="s">
        <v>304</v>
      </c>
      <c r="B120" s="18" t="s">
        <v>305</v>
      </c>
      <c r="C120" s="9" t="s">
        <v>161</v>
      </c>
      <c r="D120" s="113"/>
      <c r="E120" s="106">
        <v>6</v>
      </c>
      <c r="F120" s="106">
        <v>0</v>
      </c>
    </row>
    <row r="121" spans="1:6" s="4" customFormat="1" ht="15">
      <c r="A121" s="54" t="s">
        <v>306</v>
      </c>
      <c r="B121" s="18" t="s">
        <v>307</v>
      </c>
      <c r="C121" s="9" t="s">
        <v>167</v>
      </c>
      <c r="D121" s="94"/>
      <c r="E121" s="106">
        <v>400.61</v>
      </c>
      <c r="F121" s="106">
        <v>0</v>
      </c>
    </row>
    <row r="122" spans="1:6" s="4" customFormat="1" ht="15">
      <c r="A122" s="11" t="s">
        <v>308</v>
      </c>
      <c r="B122" s="18" t="s">
        <v>309</v>
      </c>
      <c r="C122" s="9" t="s">
        <v>167</v>
      </c>
      <c r="D122" s="113"/>
      <c r="E122" s="106">
        <v>124.05</v>
      </c>
      <c r="F122" s="106">
        <v>0</v>
      </c>
    </row>
    <row r="123" spans="1:6" s="4" customFormat="1" ht="24">
      <c r="A123" s="11" t="s">
        <v>310</v>
      </c>
      <c r="B123" s="18" t="s">
        <v>311</v>
      </c>
      <c r="C123" s="9" t="s">
        <v>167</v>
      </c>
      <c r="D123" s="106">
        <f>D124+D125+D126</f>
        <v>0</v>
      </c>
      <c r="E123" s="106">
        <f>E124+E125+E126</f>
        <v>0</v>
      </c>
      <c r="F123" s="106">
        <f>F124+F125+F126</f>
        <v>0</v>
      </c>
    </row>
    <row r="124" spans="1:6" s="4" customFormat="1" ht="15">
      <c r="A124" s="11" t="s">
        <v>185</v>
      </c>
      <c r="B124" s="18" t="s">
        <v>312</v>
      </c>
      <c r="C124" s="9" t="s">
        <v>167</v>
      </c>
      <c r="D124" s="113"/>
      <c r="E124" s="106"/>
      <c r="F124" s="106"/>
    </row>
    <row r="125" spans="1:6" s="4" customFormat="1" ht="15">
      <c r="A125" s="11" t="s">
        <v>187</v>
      </c>
      <c r="B125" s="18" t="s">
        <v>313</v>
      </c>
      <c r="C125" s="9" t="s">
        <v>167</v>
      </c>
      <c r="D125" s="112"/>
      <c r="E125" s="106"/>
      <c r="F125" s="106"/>
    </row>
    <row r="126" spans="1:6" s="4" customFormat="1" ht="15">
      <c r="A126" s="11" t="s">
        <v>189</v>
      </c>
      <c r="B126" s="18" t="s">
        <v>314</v>
      </c>
      <c r="C126" s="9" t="s">
        <v>167</v>
      </c>
      <c r="D126" s="113"/>
      <c r="E126" s="106"/>
      <c r="F126" s="106"/>
    </row>
    <row r="127" spans="1:6" s="4" customFormat="1" ht="15">
      <c r="A127" s="11" t="s">
        <v>315</v>
      </c>
      <c r="B127" s="18" t="s">
        <v>316</v>
      </c>
      <c r="C127" s="94" t="s">
        <v>167</v>
      </c>
      <c r="D127" s="113"/>
      <c r="E127" s="106"/>
      <c r="F127" s="106"/>
    </row>
    <row r="128" spans="1:6" s="4" customFormat="1" ht="24">
      <c r="A128" s="11" t="s">
        <v>317</v>
      </c>
      <c r="B128" s="18" t="s">
        <v>318</v>
      </c>
      <c r="C128" s="9" t="s">
        <v>428</v>
      </c>
      <c r="D128" s="113"/>
      <c r="E128" s="106"/>
      <c r="F128" s="106"/>
    </row>
    <row r="129" spans="1:6" s="4" customFormat="1" ht="24">
      <c r="A129" s="11" t="s">
        <v>319</v>
      </c>
      <c r="B129" s="18" t="s">
        <v>320</v>
      </c>
      <c r="C129" s="9" t="s">
        <v>167</v>
      </c>
      <c r="D129" s="112"/>
      <c r="E129" s="106"/>
      <c r="F129" s="106"/>
    </row>
    <row r="130" spans="1:6" s="4" customFormat="1" ht="24">
      <c r="A130" s="11" t="s">
        <v>321</v>
      </c>
      <c r="B130" s="18" t="s">
        <v>322</v>
      </c>
      <c r="C130" s="9" t="s">
        <v>167</v>
      </c>
      <c r="D130" s="113"/>
      <c r="E130" s="106"/>
      <c r="F130" s="106"/>
    </row>
    <row r="131" spans="1:6" s="17" customFormat="1" ht="24">
      <c r="A131" s="20" t="s">
        <v>323</v>
      </c>
      <c r="B131" s="7" t="s">
        <v>324</v>
      </c>
      <c r="C131" s="23" t="s">
        <v>161</v>
      </c>
      <c r="D131" s="112"/>
      <c r="E131" s="106"/>
      <c r="F131" s="106"/>
    </row>
    <row r="132" spans="1:6" s="4" customFormat="1" ht="15">
      <c r="A132" s="11" t="s">
        <v>325</v>
      </c>
      <c r="B132" s="18" t="s">
        <v>326</v>
      </c>
      <c r="C132" s="9" t="s">
        <v>161</v>
      </c>
      <c r="D132" s="113"/>
      <c r="E132" s="106"/>
      <c r="F132" s="106"/>
    </row>
    <row r="133" spans="1:6" s="4" customFormat="1" ht="24">
      <c r="A133" s="11" t="s">
        <v>327</v>
      </c>
      <c r="B133" s="18" t="s">
        <v>328</v>
      </c>
      <c r="C133" s="9" t="s">
        <v>161</v>
      </c>
      <c r="D133" s="113"/>
      <c r="E133" s="106"/>
      <c r="F133" s="106"/>
    </row>
    <row r="134" spans="1:6" s="4" customFormat="1" ht="15">
      <c r="A134" s="11" t="s">
        <v>329</v>
      </c>
      <c r="B134" s="18" t="s">
        <v>330</v>
      </c>
      <c r="C134" s="9" t="s">
        <v>161</v>
      </c>
      <c r="D134" s="113"/>
      <c r="E134" s="106"/>
      <c r="F134" s="106"/>
    </row>
    <row r="135" spans="1:6" s="4" customFormat="1" ht="24">
      <c r="A135" s="11" t="s">
        <v>331</v>
      </c>
      <c r="B135" s="18" t="s">
        <v>332</v>
      </c>
      <c r="C135" s="9" t="s">
        <v>167</v>
      </c>
      <c r="D135" s="113"/>
      <c r="E135" s="106"/>
      <c r="F135" s="106"/>
    </row>
    <row r="136" spans="1:6" s="16" customFormat="1" ht="15">
      <c r="A136" s="11" t="s">
        <v>333</v>
      </c>
      <c r="B136" s="18" t="s">
        <v>334</v>
      </c>
      <c r="C136" s="9" t="s">
        <v>167</v>
      </c>
      <c r="D136" s="113"/>
      <c r="E136" s="106"/>
      <c r="F136" s="106"/>
    </row>
    <row r="137" spans="1:6" s="17" customFormat="1" ht="24">
      <c r="A137" s="20" t="s">
        <v>335</v>
      </c>
      <c r="B137" s="7" t="s">
        <v>336</v>
      </c>
      <c r="C137" s="23" t="s">
        <v>167</v>
      </c>
      <c r="D137" s="112"/>
      <c r="E137" s="106"/>
      <c r="F137" s="106"/>
    </row>
    <row r="138" spans="1:6" s="17" customFormat="1" ht="24">
      <c r="A138" s="20" t="s">
        <v>337</v>
      </c>
      <c r="B138" s="7" t="s">
        <v>338</v>
      </c>
      <c r="C138" s="23" t="s">
        <v>167</v>
      </c>
      <c r="D138" s="112"/>
      <c r="E138" s="106"/>
      <c r="F138" s="106"/>
    </row>
    <row r="139" spans="1:6" s="4" customFormat="1" ht="24">
      <c r="A139" s="11" t="s">
        <v>339</v>
      </c>
      <c r="B139" s="18" t="s">
        <v>340</v>
      </c>
      <c r="C139" s="9" t="s">
        <v>167</v>
      </c>
      <c r="D139" s="113"/>
      <c r="E139" s="106"/>
      <c r="F139" s="106"/>
    </row>
    <row r="140" spans="1:6" s="16" customFormat="1" ht="15">
      <c r="A140" s="11" t="s">
        <v>341</v>
      </c>
      <c r="B140" s="18" t="s">
        <v>342</v>
      </c>
      <c r="C140" s="9" t="s">
        <v>167</v>
      </c>
      <c r="D140" s="113"/>
      <c r="E140" s="106"/>
      <c r="F140" s="106"/>
    </row>
    <row r="141" spans="1:6" s="4" customFormat="1" ht="24">
      <c r="A141" s="11" t="s">
        <v>343</v>
      </c>
      <c r="B141" s="18" t="s">
        <v>344</v>
      </c>
      <c r="C141" s="9" t="s">
        <v>167</v>
      </c>
      <c r="D141" s="113"/>
      <c r="E141" s="106"/>
      <c r="F141" s="106"/>
    </row>
    <row r="142" spans="1:6" s="17" customFormat="1" ht="24">
      <c r="A142" s="20" t="s">
        <v>345</v>
      </c>
      <c r="B142" s="7" t="s">
        <v>346</v>
      </c>
      <c r="C142" s="23" t="s">
        <v>161</v>
      </c>
      <c r="D142" s="112"/>
      <c r="E142" s="106"/>
      <c r="F142" s="106"/>
    </row>
    <row r="143" spans="1:6" s="4" customFormat="1" ht="24">
      <c r="A143" s="11" t="s">
        <v>347</v>
      </c>
      <c r="B143" s="18" t="s">
        <v>348</v>
      </c>
      <c r="C143" s="9" t="s">
        <v>161</v>
      </c>
      <c r="D143" s="113"/>
      <c r="E143" s="106"/>
      <c r="F143" s="106"/>
    </row>
    <row r="144" spans="1:6" s="4" customFormat="1" ht="24">
      <c r="A144" s="11" t="s">
        <v>349</v>
      </c>
      <c r="B144" s="18" t="s">
        <v>350</v>
      </c>
      <c r="C144" s="9" t="s">
        <v>161</v>
      </c>
      <c r="D144" s="113"/>
      <c r="E144" s="106"/>
      <c r="F144" s="106"/>
    </row>
    <row r="145" spans="1:6" s="17" customFormat="1" ht="15">
      <c r="A145" s="20" t="s">
        <v>351</v>
      </c>
      <c r="B145" s="7" t="s">
        <v>352</v>
      </c>
      <c r="C145" s="23" t="s">
        <v>161</v>
      </c>
      <c r="D145" s="112"/>
      <c r="E145" s="106"/>
      <c r="F145" s="106">
        <v>65</v>
      </c>
    </row>
    <row r="146" spans="1:6" s="4" customFormat="1" ht="24">
      <c r="A146" s="11" t="s">
        <v>353</v>
      </c>
      <c r="B146" s="18" t="s">
        <v>354</v>
      </c>
      <c r="C146" s="9" t="s">
        <v>145</v>
      </c>
      <c r="D146" s="113"/>
      <c r="E146" s="106"/>
      <c r="F146" s="106"/>
    </row>
    <row r="147" spans="1:6" s="4" customFormat="1" ht="15">
      <c r="A147" s="11" t="s">
        <v>355</v>
      </c>
      <c r="B147" s="18" t="s">
        <v>356</v>
      </c>
      <c r="C147" s="9" t="s">
        <v>167</v>
      </c>
      <c r="D147" s="113"/>
      <c r="E147" s="106"/>
      <c r="F147" s="105">
        <v>4027.5</v>
      </c>
    </row>
    <row r="148" spans="1:6" s="4" customFormat="1" ht="24">
      <c r="A148" s="11" t="s">
        <v>357</v>
      </c>
      <c r="B148" s="18" t="s">
        <v>358</v>
      </c>
      <c r="C148" s="9" t="s">
        <v>161</v>
      </c>
      <c r="D148" s="113"/>
      <c r="E148" s="106"/>
      <c r="F148" s="106"/>
    </row>
    <row r="149" spans="1:6" s="16" customFormat="1" ht="15">
      <c r="A149" s="11" t="s">
        <v>359</v>
      </c>
      <c r="B149" s="18" t="s">
        <v>360</v>
      </c>
      <c r="C149" s="9" t="s">
        <v>161</v>
      </c>
      <c r="D149" s="113"/>
      <c r="E149" s="106"/>
      <c r="F149" s="106"/>
    </row>
    <row r="150" spans="1:6" s="16" customFormat="1" ht="15">
      <c r="A150" s="11" t="s">
        <v>361</v>
      </c>
      <c r="B150" s="18" t="s">
        <v>362</v>
      </c>
      <c r="C150" s="9" t="s">
        <v>161</v>
      </c>
      <c r="D150" s="113"/>
      <c r="E150" s="106"/>
      <c r="F150" s="106"/>
    </row>
    <row r="151" spans="4:6" ht="12.75">
      <c r="D151" s="68"/>
      <c r="F151" s="68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86614173228347" right="0.7086614173228347" top="0.7086614173228347" bottom="0.8661417322834646" header="0.5118110236220472" footer="0.7086614173228347"/>
  <pageSetup fitToHeight="100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view="pageBreakPreview" zoomScale="85" zoomScaleNormal="85" zoomScaleSheetLayoutView="85" zoomScalePageLayoutView="0" workbookViewId="0" topLeftCell="A70">
      <selection activeCell="A13" sqref="A13"/>
    </sheetView>
  </sheetViews>
  <sheetFormatPr defaultColWidth="0.875" defaultRowHeight="12.75"/>
  <cols>
    <col min="1" max="1" width="43.25390625" style="60" customWidth="1"/>
    <col min="2" max="2" width="5.75390625" style="121" customWidth="1"/>
    <col min="3" max="3" width="10.125" style="121" customWidth="1"/>
    <col min="4" max="4" width="9.875" style="126" customWidth="1"/>
    <col min="5" max="5" width="9.875" style="121" customWidth="1"/>
    <col min="6" max="6" width="16.75390625" style="31" bestFit="1" customWidth="1"/>
    <col min="7" max="7" width="18.875" style="86" bestFit="1" customWidth="1"/>
    <col min="8" max="8" width="11.125" style="31" customWidth="1"/>
    <col min="9" max="9" width="9.75390625" style="31" bestFit="1" customWidth="1"/>
    <col min="10" max="10" width="16.625" style="31" bestFit="1" customWidth="1"/>
    <col min="11" max="11" width="16.25390625" style="65" customWidth="1"/>
    <col min="12" max="12" width="16.75390625" style="31" bestFit="1" customWidth="1"/>
    <col min="13" max="13" width="16.75390625" style="74" bestFit="1" customWidth="1"/>
    <col min="14" max="14" width="11.375" style="31" bestFit="1" customWidth="1"/>
    <col min="15" max="15" width="9.75390625" style="96" bestFit="1" customWidth="1"/>
    <col min="16" max="16" width="23.25390625" style="31" customWidth="1"/>
    <col min="17" max="17" width="24.00390625" style="31" customWidth="1"/>
    <col min="18" max="16384" width="0.875" style="31" customWidth="1"/>
  </cols>
  <sheetData>
    <row r="1" spans="1:15" ht="7.5" customHeight="1">
      <c r="A1" s="118"/>
      <c r="B1" s="118"/>
      <c r="C1" s="118"/>
      <c r="D1" s="118"/>
      <c r="E1" s="118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6" customHeight="1">
      <c r="A2" s="118"/>
      <c r="B2" s="118"/>
      <c r="C2" s="118"/>
      <c r="D2" s="118"/>
      <c r="E2" s="11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84" customHeight="1">
      <c r="A3" s="227" t="s">
        <v>363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2.75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ht="12.75">
      <c r="A5" s="229" t="s">
        <v>364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s="17" customFormat="1" ht="43.5" customHeight="1">
      <c r="A6" s="225" t="s">
        <v>384</v>
      </c>
      <c r="B6" s="225" t="s">
        <v>13</v>
      </c>
      <c r="C6" s="225" t="s">
        <v>385</v>
      </c>
      <c r="D6" s="226" t="s">
        <v>365</v>
      </c>
      <c r="E6" s="225" t="s">
        <v>386</v>
      </c>
      <c r="F6" s="225" t="s">
        <v>366</v>
      </c>
      <c r="G6" s="225"/>
      <c r="H6" s="225"/>
      <c r="I6" s="225"/>
      <c r="J6" s="225" t="s">
        <v>367</v>
      </c>
      <c r="K6" s="225"/>
      <c r="L6" s="225" t="s">
        <v>368</v>
      </c>
      <c r="M6" s="225"/>
      <c r="N6" s="225"/>
      <c r="O6" s="225"/>
    </row>
    <row r="7" spans="1:15" s="17" customFormat="1" ht="51">
      <c r="A7" s="225"/>
      <c r="B7" s="225"/>
      <c r="C7" s="225"/>
      <c r="D7" s="226"/>
      <c r="E7" s="225"/>
      <c r="F7" s="8" t="s">
        <v>67</v>
      </c>
      <c r="G7" s="8" t="s">
        <v>369</v>
      </c>
      <c r="H7" s="8" t="s">
        <v>69</v>
      </c>
      <c r="I7" s="8" t="s">
        <v>370</v>
      </c>
      <c r="J7" s="8" t="s">
        <v>387</v>
      </c>
      <c r="K7" s="63" t="s">
        <v>388</v>
      </c>
      <c r="L7" s="8" t="s">
        <v>67</v>
      </c>
      <c r="M7" s="59" t="s">
        <v>369</v>
      </c>
      <c r="N7" s="8" t="s">
        <v>69</v>
      </c>
      <c r="O7" s="59" t="s">
        <v>370</v>
      </c>
    </row>
    <row r="8" spans="1:15" s="93" customFormat="1" ht="14.25">
      <c r="A8" s="119">
        <v>1</v>
      </c>
      <c r="B8" s="119">
        <v>2</v>
      </c>
      <c r="C8" s="119">
        <v>3</v>
      </c>
      <c r="D8" s="124">
        <v>4</v>
      </c>
      <c r="E8" s="119">
        <v>5</v>
      </c>
      <c r="F8" s="115">
        <v>6</v>
      </c>
      <c r="G8" s="115">
        <v>7</v>
      </c>
      <c r="H8" s="115">
        <v>8</v>
      </c>
      <c r="I8" s="115">
        <v>9</v>
      </c>
      <c r="J8" s="115">
        <v>10</v>
      </c>
      <c r="K8" s="116">
        <v>11</v>
      </c>
      <c r="L8" s="115">
        <v>12</v>
      </c>
      <c r="M8" s="117">
        <v>13</v>
      </c>
      <c r="N8" s="115">
        <v>14</v>
      </c>
      <c r="O8" s="115">
        <v>15</v>
      </c>
    </row>
    <row r="9" spans="1:15" ht="38.25">
      <c r="A9" s="127" t="s">
        <v>434</v>
      </c>
      <c r="B9" s="120">
        <v>1</v>
      </c>
      <c r="C9" s="120" t="s">
        <v>435</v>
      </c>
      <c r="D9" s="125">
        <v>25.39</v>
      </c>
      <c r="E9" s="120">
        <v>2022</v>
      </c>
      <c r="F9" s="122"/>
      <c r="G9" s="122">
        <v>38393.6044</v>
      </c>
      <c r="H9" s="122"/>
      <c r="I9" s="122"/>
      <c r="J9" s="122"/>
      <c r="K9" s="123">
        <v>38393.6044</v>
      </c>
      <c r="L9" s="122"/>
      <c r="M9" s="122">
        <v>38393.6044</v>
      </c>
      <c r="N9" s="122"/>
      <c r="O9" s="122"/>
    </row>
    <row r="10" spans="1:15" ht="51">
      <c r="A10" s="127" t="s">
        <v>436</v>
      </c>
      <c r="B10" s="120">
        <v>2</v>
      </c>
      <c r="C10" s="120" t="s">
        <v>437</v>
      </c>
      <c r="D10" s="125">
        <v>1.704</v>
      </c>
      <c r="E10" s="120">
        <v>2022</v>
      </c>
      <c r="F10" s="122"/>
      <c r="G10" s="122">
        <v>54569.006</v>
      </c>
      <c r="H10" s="122"/>
      <c r="I10" s="122"/>
      <c r="J10" s="122">
        <v>130537.239</v>
      </c>
      <c r="K10" s="123">
        <v>52741.95</v>
      </c>
      <c r="L10" s="122"/>
      <c r="M10" s="122">
        <v>52741.95</v>
      </c>
      <c r="N10" s="122"/>
      <c r="O10" s="122"/>
    </row>
    <row r="11" spans="1:15" ht="51">
      <c r="A11" s="127" t="s">
        <v>438</v>
      </c>
      <c r="B11" s="120">
        <v>3</v>
      </c>
      <c r="C11" s="120" t="s">
        <v>437</v>
      </c>
      <c r="D11" s="125">
        <v>1.44</v>
      </c>
      <c r="E11" s="120">
        <v>2025</v>
      </c>
      <c r="F11" s="122"/>
      <c r="G11" s="122">
        <v>30516.226000000002</v>
      </c>
      <c r="H11" s="122"/>
      <c r="I11" s="122"/>
      <c r="J11" s="122"/>
      <c r="K11" s="123">
        <v>0</v>
      </c>
      <c r="L11" s="122"/>
      <c r="M11" s="122">
        <v>0</v>
      </c>
      <c r="N11" s="122"/>
      <c r="O11" s="122"/>
    </row>
    <row r="12" spans="1:15" ht="51">
      <c r="A12" s="127" t="s">
        <v>439</v>
      </c>
      <c r="B12" s="120">
        <v>4</v>
      </c>
      <c r="C12" s="120" t="s">
        <v>437</v>
      </c>
      <c r="D12" s="125">
        <v>2.345</v>
      </c>
      <c r="E12" s="120">
        <v>2025</v>
      </c>
      <c r="F12" s="122"/>
      <c r="G12" s="122">
        <v>67082.75</v>
      </c>
      <c r="H12" s="122"/>
      <c r="I12" s="122"/>
      <c r="J12" s="122"/>
      <c r="K12" s="123">
        <v>0</v>
      </c>
      <c r="L12" s="122"/>
      <c r="M12" s="122">
        <v>0</v>
      </c>
      <c r="N12" s="122"/>
      <c r="O12" s="122"/>
    </row>
    <row r="13" spans="1:15" ht="51">
      <c r="A13" s="127" t="s">
        <v>440</v>
      </c>
      <c r="B13" s="120">
        <v>5</v>
      </c>
      <c r="C13" s="120" t="s">
        <v>437</v>
      </c>
      <c r="D13" s="125">
        <v>4.849</v>
      </c>
      <c r="E13" s="120">
        <v>2022</v>
      </c>
      <c r="F13" s="122"/>
      <c r="G13" s="122">
        <v>139384.725</v>
      </c>
      <c r="H13" s="122"/>
      <c r="I13" s="122"/>
      <c r="J13" s="122">
        <v>149545.59</v>
      </c>
      <c r="K13" s="123">
        <v>124802.15932</v>
      </c>
      <c r="L13" s="122"/>
      <c r="M13" s="122">
        <v>124802.15932</v>
      </c>
      <c r="N13" s="122"/>
      <c r="O13" s="122"/>
    </row>
    <row r="14" spans="1:15" ht="51">
      <c r="A14" s="127" t="s">
        <v>441</v>
      </c>
      <c r="B14" s="120">
        <v>6</v>
      </c>
      <c r="C14" s="120" t="s">
        <v>437</v>
      </c>
      <c r="D14" s="125">
        <v>5.25</v>
      </c>
      <c r="E14" s="120">
        <v>2022</v>
      </c>
      <c r="F14" s="122"/>
      <c r="G14" s="122">
        <v>111630.13</v>
      </c>
      <c r="H14" s="122"/>
      <c r="I14" s="122"/>
      <c r="J14" s="122">
        <v>161867.252</v>
      </c>
      <c r="K14" s="123">
        <v>108565.43938</v>
      </c>
      <c r="L14" s="122"/>
      <c r="M14" s="122">
        <v>108565.43938</v>
      </c>
      <c r="N14" s="122"/>
      <c r="O14" s="122"/>
    </row>
    <row r="15" spans="1:15" ht="51">
      <c r="A15" s="127" t="s">
        <v>442</v>
      </c>
      <c r="B15" s="120">
        <v>7</v>
      </c>
      <c r="C15" s="120" t="s">
        <v>437</v>
      </c>
      <c r="D15" s="125">
        <v>1.332</v>
      </c>
      <c r="E15" s="120">
        <v>2023</v>
      </c>
      <c r="F15" s="122"/>
      <c r="G15" s="122">
        <v>88934.84</v>
      </c>
      <c r="H15" s="122"/>
      <c r="I15" s="122"/>
      <c r="J15" s="122">
        <v>61661.37</v>
      </c>
      <c r="K15" s="123">
        <v>40000</v>
      </c>
      <c r="L15" s="122"/>
      <c r="M15" s="122">
        <v>40000</v>
      </c>
      <c r="N15" s="122"/>
      <c r="O15" s="122"/>
    </row>
    <row r="16" spans="1:15" ht="63.75">
      <c r="A16" s="127" t="s">
        <v>443</v>
      </c>
      <c r="B16" s="120">
        <v>8</v>
      </c>
      <c r="C16" s="120" t="s">
        <v>437</v>
      </c>
      <c r="D16" s="125">
        <v>5.595</v>
      </c>
      <c r="E16" s="120">
        <v>2022</v>
      </c>
      <c r="F16" s="122"/>
      <c r="G16" s="122">
        <v>121534.09999999999</v>
      </c>
      <c r="H16" s="122"/>
      <c r="I16" s="122"/>
      <c r="J16" s="122">
        <v>169020.37</v>
      </c>
      <c r="K16" s="123">
        <v>119232.23346999999</v>
      </c>
      <c r="L16" s="122"/>
      <c r="M16" s="122">
        <v>119232.23346999999</v>
      </c>
      <c r="N16" s="122"/>
      <c r="O16" s="122"/>
    </row>
    <row r="17" spans="1:15" ht="63.75">
      <c r="A17" s="127" t="s">
        <v>444</v>
      </c>
      <c r="B17" s="120">
        <v>9</v>
      </c>
      <c r="C17" s="120" t="s">
        <v>435</v>
      </c>
      <c r="D17" s="125">
        <v>96.2</v>
      </c>
      <c r="E17" s="120">
        <v>2023</v>
      </c>
      <c r="F17" s="122"/>
      <c r="G17" s="122">
        <v>200932.667</v>
      </c>
      <c r="H17" s="122"/>
      <c r="I17" s="122"/>
      <c r="J17" s="122"/>
      <c r="K17" s="123">
        <v>8450.166</v>
      </c>
      <c r="L17" s="122"/>
      <c r="M17" s="122">
        <v>8450.166</v>
      </c>
      <c r="N17" s="122"/>
      <c r="O17" s="122"/>
    </row>
    <row r="18" spans="1:15" ht="38.25">
      <c r="A18" s="127" t="s">
        <v>445</v>
      </c>
      <c r="B18" s="120">
        <v>10</v>
      </c>
      <c r="C18" s="120" t="s">
        <v>437</v>
      </c>
      <c r="D18" s="125">
        <v>8.059</v>
      </c>
      <c r="E18" s="120">
        <v>2024</v>
      </c>
      <c r="F18" s="122"/>
      <c r="G18" s="122">
        <v>163267.84100000001</v>
      </c>
      <c r="H18" s="122"/>
      <c r="I18" s="122"/>
      <c r="J18" s="122"/>
      <c r="K18" s="123">
        <v>48267.84</v>
      </c>
      <c r="L18" s="122"/>
      <c r="M18" s="122">
        <v>48267.84</v>
      </c>
      <c r="N18" s="122"/>
      <c r="O18" s="122"/>
    </row>
    <row r="19" spans="1:15" ht="51">
      <c r="A19" s="127" t="s">
        <v>446</v>
      </c>
      <c r="B19" s="120">
        <v>11</v>
      </c>
      <c r="C19" s="120" t="s">
        <v>437</v>
      </c>
      <c r="D19" s="125">
        <v>1.671</v>
      </c>
      <c r="E19" s="120">
        <v>2023</v>
      </c>
      <c r="F19" s="122"/>
      <c r="G19" s="122">
        <v>51642.124</v>
      </c>
      <c r="H19" s="122"/>
      <c r="I19" s="122"/>
      <c r="J19" s="122"/>
      <c r="K19" s="123">
        <v>13908.767</v>
      </c>
      <c r="L19" s="122"/>
      <c r="M19" s="122">
        <v>13908.767</v>
      </c>
      <c r="N19" s="122"/>
      <c r="O19" s="122"/>
    </row>
    <row r="20" spans="1:15" ht="38.25">
      <c r="A20" s="127" t="s">
        <v>447</v>
      </c>
      <c r="B20" s="120">
        <v>12</v>
      </c>
      <c r="C20" s="120" t="s">
        <v>435</v>
      </c>
      <c r="D20" s="125">
        <v>90</v>
      </c>
      <c r="E20" s="120">
        <v>2022</v>
      </c>
      <c r="F20" s="122"/>
      <c r="G20" s="122">
        <v>135466.947</v>
      </c>
      <c r="H20" s="122"/>
      <c r="I20" s="122"/>
      <c r="J20" s="122"/>
      <c r="K20" s="123">
        <v>134528.9942</v>
      </c>
      <c r="L20" s="122"/>
      <c r="M20" s="122">
        <v>134528.9942</v>
      </c>
      <c r="N20" s="122"/>
      <c r="O20" s="122"/>
    </row>
    <row r="21" spans="1:15" ht="38.25">
      <c r="A21" s="127" t="s">
        <v>448</v>
      </c>
      <c r="B21" s="120">
        <v>13</v>
      </c>
      <c r="C21" s="120" t="s">
        <v>437</v>
      </c>
      <c r="D21" s="125">
        <v>3.874</v>
      </c>
      <c r="E21" s="120">
        <v>2023</v>
      </c>
      <c r="F21" s="122"/>
      <c r="G21" s="122">
        <v>250806.203</v>
      </c>
      <c r="H21" s="122"/>
      <c r="I21" s="122"/>
      <c r="J21" s="122">
        <v>19664.3</v>
      </c>
      <c r="K21" s="123">
        <v>125500</v>
      </c>
      <c r="L21" s="122"/>
      <c r="M21" s="122">
        <v>125500</v>
      </c>
      <c r="N21" s="122"/>
      <c r="O21" s="122"/>
    </row>
    <row r="22" spans="1:15" ht="38.25">
      <c r="A22" s="127" t="s">
        <v>449</v>
      </c>
      <c r="B22" s="120">
        <v>14</v>
      </c>
      <c r="C22" s="120" t="s">
        <v>437</v>
      </c>
      <c r="D22" s="125">
        <v>4.1</v>
      </c>
      <c r="E22" s="120">
        <v>2023</v>
      </c>
      <c r="F22" s="122"/>
      <c r="G22" s="122">
        <v>526451.197</v>
      </c>
      <c r="H22" s="122"/>
      <c r="I22" s="122"/>
      <c r="J22" s="122">
        <v>17433.957</v>
      </c>
      <c r="K22" s="123">
        <v>271471.687</v>
      </c>
      <c r="L22" s="122"/>
      <c r="M22" s="122">
        <v>271471.687</v>
      </c>
      <c r="N22" s="122"/>
      <c r="O22" s="122"/>
    </row>
    <row r="23" spans="1:15" ht="63.75">
      <c r="A23" s="127" t="s">
        <v>450</v>
      </c>
      <c r="B23" s="120">
        <v>15</v>
      </c>
      <c r="C23" s="120" t="s">
        <v>437</v>
      </c>
      <c r="D23" s="125">
        <v>2.268</v>
      </c>
      <c r="E23" s="120">
        <v>2022</v>
      </c>
      <c r="F23" s="122"/>
      <c r="G23" s="122">
        <v>25570.908</v>
      </c>
      <c r="H23" s="122"/>
      <c r="I23" s="122"/>
      <c r="J23" s="122"/>
      <c r="K23" s="123">
        <v>24670.4527</v>
      </c>
      <c r="L23" s="122"/>
      <c r="M23" s="122">
        <v>24670.4527</v>
      </c>
      <c r="N23" s="122"/>
      <c r="O23" s="122"/>
    </row>
    <row r="24" spans="1:15" ht="51">
      <c r="A24" s="127" t="s">
        <v>451</v>
      </c>
      <c r="B24" s="120">
        <v>16</v>
      </c>
      <c r="C24" s="120" t="s">
        <v>435</v>
      </c>
      <c r="D24" s="125">
        <v>29.5</v>
      </c>
      <c r="E24" s="120">
        <v>2022</v>
      </c>
      <c r="F24" s="122"/>
      <c r="G24" s="122">
        <v>65713.74799999999</v>
      </c>
      <c r="H24" s="122"/>
      <c r="I24" s="122"/>
      <c r="J24" s="122"/>
      <c r="K24" s="123">
        <v>65713.74799999999</v>
      </c>
      <c r="L24" s="122"/>
      <c r="M24" s="122">
        <v>65713.74799999999</v>
      </c>
      <c r="N24" s="122"/>
      <c r="O24" s="122"/>
    </row>
    <row r="25" spans="1:15" ht="51">
      <c r="A25" s="127" t="s">
        <v>452</v>
      </c>
      <c r="B25" s="120">
        <v>17</v>
      </c>
      <c r="C25" s="120" t="s">
        <v>437</v>
      </c>
      <c r="D25" s="125">
        <v>0.43</v>
      </c>
      <c r="E25" s="120">
        <v>2022</v>
      </c>
      <c r="F25" s="122"/>
      <c r="G25" s="122">
        <v>108450.451</v>
      </c>
      <c r="H25" s="122"/>
      <c r="I25" s="122"/>
      <c r="J25" s="122"/>
      <c r="K25" s="123">
        <v>104876.479</v>
      </c>
      <c r="L25" s="122"/>
      <c r="M25" s="122">
        <v>104876.479</v>
      </c>
      <c r="N25" s="122"/>
      <c r="O25" s="122"/>
    </row>
    <row r="26" spans="1:15" ht="63.75">
      <c r="A26" s="127" t="s">
        <v>453</v>
      </c>
      <c r="B26" s="120">
        <v>18</v>
      </c>
      <c r="C26" s="120" t="s">
        <v>437</v>
      </c>
      <c r="D26" s="125">
        <v>1.45</v>
      </c>
      <c r="E26" s="120">
        <v>2022</v>
      </c>
      <c r="F26" s="122"/>
      <c r="G26" s="122">
        <v>17468.079999999998</v>
      </c>
      <c r="H26" s="122"/>
      <c r="I26" s="122"/>
      <c r="J26" s="122"/>
      <c r="K26" s="123">
        <v>16884.153000000002</v>
      </c>
      <c r="L26" s="122"/>
      <c r="M26" s="122">
        <v>16884.153000000002</v>
      </c>
      <c r="N26" s="122"/>
      <c r="O26" s="122"/>
    </row>
    <row r="27" spans="1:15" ht="51">
      <c r="A27" s="127" t="s">
        <v>454</v>
      </c>
      <c r="B27" s="120">
        <v>19</v>
      </c>
      <c r="C27" s="120" t="s">
        <v>437</v>
      </c>
      <c r="D27" s="125">
        <v>3.16</v>
      </c>
      <c r="E27" s="120">
        <v>2023</v>
      </c>
      <c r="F27" s="122"/>
      <c r="G27" s="122">
        <v>46873.06</v>
      </c>
      <c r="H27" s="122"/>
      <c r="I27" s="122"/>
      <c r="J27" s="122"/>
      <c r="K27" s="123">
        <v>45833.195</v>
      </c>
      <c r="L27" s="122"/>
      <c r="M27" s="122">
        <v>45833.195</v>
      </c>
      <c r="N27" s="122"/>
      <c r="O27" s="122"/>
    </row>
    <row r="28" spans="1:15" ht="51">
      <c r="A28" s="127" t="s">
        <v>455</v>
      </c>
      <c r="B28" s="120">
        <v>20</v>
      </c>
      <c r="C28" s="120" t="s">
        <v>437</v>
      </c>
      <c r="D28" s="125">
        <v>3.22</v>
      </c>
      <c r="E28" s="120">
        <v>2022</v>
      </c>
      <c r="F28" s="122"/>
      <c r="G28" s="122">
        <v>138897.06699999998</v>
      </c>
      <c r="H28" s="122"/>
      <c r="I28" s="122"/>
      <c r="J28" s="122">
        <v>113082.385</v>
      </c>
      <c r="K28" s="123">
        <v>136092.02406</v>
      </c>
      <c r="L28" s="122"/>
      <c r="M28" s="122">
        <v>136092.02406</v>
      </c>
      <c r="N28" s="122"/>
      <c r="O28" s="122"/>
    </row>
    <row r="29" spans="1:15" ht="38.25">
      <c r="A29" s="127" t="s">
        <v>456</v>
      </c>
      <c r="B29" s="120">
        <v>21</v>
      </c>
      <c r="C29" s="120" t="s">
        <v>437</v>
      </c>
      <c r="D29" s="125">
        <v>6.79</v>
      </c>
      <c r="E29" s="120">
        <v>2022</v>
      </c>
      <c r="F29" s="122">
        <v>129315.156</v>
      </c>
      <c r="G29" s="122">
        <v>30407.857</v>
      </c>
      <c r="H29" s="122"/>
      <c r="I29" s="122"/>
      <c r="J29" s="122"/>
      <c r="K29" s="123">
        <v>158805.08324</v>
      </c>
      <c r="L29" s="122">
        <v>128571.63282</v>
      </c>
      <c r="M29" s="122">
        <v>30233.450419999997</v>
      </c>
      <c r="N29" s="122"/>
      <c r="O29" s="122"/>
    </row>
    <row r="30" spans="1:15" ht="38.25">
      <c r="A30" s="127" t="s">
        <v>457</v>
      </c>
      <c r="B30" s="120">
        <v>22</v>
      </c>
      <c r="C30" s="120" t="s">
        <v>437</v>
      </c>
      <c r="D30" s="125">
        <v>1.91</v>
      </c>
      <c r="E30" s="120">
        <v>2025</v>
      </c>
      <c r="F30" s="122"/>
      <c r="G30" s="122">
        <v>49948.58</v>
      </c>
      <c r="H30" s="122"/>
      <c r="I30" s="122"/>
      <c r="J30" s="122"/>
      <c r="K30" s="123">
        <v>0</v>
      </c>
      <c r="L30" s="122"/>
      <c r="M30" s="122"/>
      <c r="N30" s="122"/>
      <c r="O30" s="122"/>
    </row>
    <row r="31" spans="1:15" ht="51">
      <c r="A31" s="127" t="s">
        <v>458</v>
      </c>
      <c r="B31" s="120">
        <v>23</v>
      </c>
      <c r="C31" s="120" t="s">
        <v>437</v>
      </c>
      <c r="D31" s="125">
        <v>0.544</v>
      </c>
      <c r="E31" s="120">
        <v>2022</v>
      </c>
      <c r="F31" s="122"/>
      <c r="G31" s="122">
        <v>95550.004</v>
      </c>
      <c r="H31" s="122"/>
      <c r="I31" s="122"/>
      <c r="J31" s="122"/>
      <c r="K31" s="123">
        <v>92344.70792</v>
      </c>
      <c r="L31" s="122"/>
      <c r="M31" s="122">
        <v>92344.70792</v>
      </c>
      <c r="N31" s="122"/>
      <c r="O31" s="122"/>
    </row>
    <row r="32" spans="1:15" ht="38.25">
      <c r="A32" s="127" t="s">
        <v>459</v>
      </c>
      <c r="B32" s="120">
        <v>24</v>
      </c>
      <c r="C32" s="120" t="s">
        <v>437</v>
      </c>
      <c r="D32" s="125"/>
      <c r="E32" s="120"/>
      <c r="F32" s="122"/>
      <c r="G32" s="122">
        <v>68189.207</v>
      </c>
      <c r="H32" s="122"/>
      <c r="I32" s="122"/>
      <c r="J32" s="122"/>
      <c r="K32" s="123">
        <v>0</v>
      </c>
      <c r="L32" s="122"/>
      <c r="M32" s="122"/>
      <c r="N32" s="122"/>
      <c r="O32" s="122"/>
    </row>
    <row r="33" spans="1:15" ht="51">
      <c r="A33" s="127" t="s">
        <v>460</v>
      </c>
      <c r="B33" s="120">
        <v>25</v>
      </c>
      <c r="C33" s="120" t="s">
        <v>437</v>
      </c>
      <c r="D33" s="125">
        <v>6.025</v>
      </c>
      <c r="E33" s="120">
        <v>2023</v>
      </c>
      <c r="F33" s="122"/>
      <c r="G33" s="122">
        <v>433657.15400000004</v>
      </c>
      <c r="H33" s="122"/>
      <c r="I33" s="122"/>
      <c r="J33" s="122">
        <v>25455.3</v>
      </c>
      <c r="K33" s="123">
        <v>250139.52</v>
      </c>
      <c r="L33" s="122"/>
      <c r="M33" s="122">
        <v>250139.52</v>
      </c>
      <c r="N33" s="122"/>
      <c r="O33" s="122"/>
    </row>
    <row r="34" spans="1:15" ht="51">
      <c r="A34" s="127" t="s">
        <v>461</v>
      </c>
      <c r="B34" s="120">
        <v>26</v>
      </c>
      <c r="C34" s="120" t="s">
        <v>437</v>
      </c>
      <c r="D34" s="125">
        <v>3.75</v>
      </c>
      <c r="E34" s="120">
        <v>2023</v>
      </c>
      <c r="F34" s="122"/>
      <c r="G34" s="122">
        <v>402684.054</v>
      </c>
      <c r="H34" s="122"/>
      <c r="I34" s="122"/>
      <c r="J34" s="122"/>
      <c r="K34" s="123">
        <v>205967.26</v>
      </c>
      <c r="L34" s="122"/>
      <c r="M34" s="122">
        <v>205967.26</v>
      </c>
      <c r="N34" s="122"/>
      <c r="O34" s="122"/>
    </row>
    <row r="35" spans="1:15" ht="51">
      <c r="A35" s="127" t="s">
        <v>462</v>
      </c>
      <c r="B35" s="120">
        <v>27</v>
      </c>
      <c r="C35" s="120" t="s">
        <v>437</v>
      </c>
      <c r="D35" s="125">
        <v>3.05</v>
      </c>
      <c r="E35" s="120">
        <v>2023</v>
      </c>
      <c r="F35" s="122"/>
      <c r="G35" s="122">
        <v>225049.12399999998</v>
      </c>
      <c r="H35" s="122"/>
      <c r="I35" s="122"/>
      <c r="J35" s="122"/>
      <c r="K35" s="123">
        <v>104762.89</v>
      </c>
      <c r="L35" s="122"/>
      <c r="M35" s="122">
        <v>104762.89</v>
      </c>
      <c r="N35" s="122"/>
      <c r="O35" s="122"/>
    </row>
    <row r="36" spans="1:15" ht="51">
      <c r="A36" s="127" t="s">
        <v>463</v>
      </c>
      <c r="B36" s="120">
        <v>28</v>
      </c>
      <c r="C36" s="120" t="s">
        <v>437</v>
      </c>
      <c r="D36" s="125">
        <v>4.6</v>
      </c>
      <c r="E36" s="120">
        <v>2022</v>
      </c>
      <c r="F36" s="122"/>
      <c r="G36" s="122">
        <v>109438.241</v>
      </c>
      <c r="H36" s="122"/>
      <c r="I36" s="122"/>
      <c r="J36" s="122">
        <v>129798.15</v>
      </c>
      <c r="K36" s="123">
        <v>105956.16679</v>
      </c>
      <c r="L36" s="122"/>
      <c r="M36" s="122">
        <v>105956.16679</v>
      </c>
      <c r="N36" s="122"/>
      <c r="O36" s="122"/>
    </row>
    <row r="37" spans="1:15" ht="76.5">
      <c r="A37" s="127" t="s">
        <v>464</v>
      </c>
      <c r="B37" s="120">
        <v>29</v>
      </c>
      <c r="C37" s="120" t="s">
        <v>437</v>
      </c>
      <c r="D37" s="125">
        <v>2.28</v>
      </c>
      <c r="E37" s="120">
        <v>2022</v>
      </c>
      <c r="F37" s="122">
        <v>63825.4</v>
      </c>
      <c r="G37" s="122">
        <v>14996.48</v>
      </c>
      <c r="H37" s="122"/>
      <c r="I37" s="122"/>
      <c r="J37" s="122"/>
      <c r="K37" s="123">
        <v>78633.48303</v>
      </c>
      <c r="L37" s="122">
        <v>63672.79847</v>
      </c>
      <c r="M37" s="122">
        <v>14960.68456</v>
      </c>
      <c r="N37" s="122"/>
      <c r="O37" s="122"/>
    </row>
    <row r="38" spans="1:15" ht="51">
      <c r="A38" s="127" t="s">
        <v>465</v>
      </c>
      <c r="B38" s="120">
        <v>30</v>
      </c>
      <c r="C38" s="120" t="s">
        <v>437</v>
      </c>
      <c r="D38" s="125">
        <v>1.3</v>
      </c>
      <c r="E38" s="120">
        <v>2022</v>
      </c>
      <c r="F38" s="122"/>
      <c r="G38" s="122">
        <v>23476.899999999998</v>
      </c>
      <c r="H38" s="122"/>
      <c r="I38" s="122"/>
      <c r="J38" s="122"/>
      <c r="K38" s="123">
        <v>21401.150540000002</v>
      </c>
      <c r="L38" s="122"/>
      <c r="M38" s="122">
        <v>21401.150540000002</v>
      </c>
      <c r="N38" s="122"/>
      <c r="O38" s="122"/>
    </row>
    <row r="39" spans="1:15" ht="51">
      <c r="A39" s="127" t="s">
        <v>466</v>
      </c>
      <c r="B39" s="120">
        <v>31</v>
      </c>
      <c r="C39" s="120" t="s">
        <v>437</v>
      </c>
      <c r="D39" s="125">
        <v>0.403</v>
      </c>
      <c r="E39" s="120">
        <v>2023</v>
      </c>
      <c r="F39" s="122"/>
      <c r="G39" s="122">
        <v>17851.206</v>
      </c>
      <c r="H39" s="122"/>
      <c r="I39" s="122"/>
      <c r="J39" s="122"/>
      <c r="K39" s="123">
        <v>0</v>
      </c>
      <c r="L39" s="122"/>
      <c r="M39" s="122"/>
      <c r="N39" s="122"/>
      <c r="O39" s="122"/>
    </row>
    <row r="40" spans="1:15" ht="63.75">
      <c r="A40" s="127" t="s">
        <v>467</v>
      </c>
      <c r="B40" s="120">
        <v>32</v>
      </c>
      <c r="C40" s="120" t="s">
        <v>437</v>
      </c>
      <c r="D40" s="125">
        <v>1.88</v>
      </c>
      <c r="E40" s="120">
        <v>2022</v>
      </c>
      <c r="F40" s="122">
        <v>54721.211</v>
      </c>
      <c r="G40" s="122">
        <v>50559.17</v>
      </c>
      <c r="H40" s="122"/>
      <c r="I40" s="122"/>
      <c r="J40" s="122">
        <v>23950.229</v>
      </c>
      <c r="K40" s="123">
        <v>104164.73800000001</v>
      </c>
      <c r="L40" s="122">
        <v>53564.209</v>
      </c>
      <c r="M40" s="122">
        <v>50600.529</v>
      </c>
      <c r="N40" s="122"/>
      <c r="O40" s="122"/>
    </row>
    <row r="41" spans="1:15" ht="51">
      <c r="A41" s="127" t="s">
        <v>468</v>
      </c>
      <c r="B41" s="120">
        <v>33</v>
      </c>
      <c r="C41" s="120" t="s">
        <v>469</v>
      </c>
      <c r="D41" s="125">
        <v>93748</v>
      </c>
      <c r="E41" s="120">
        <v>2023</v>
      </c>
      <c r="F41" s="122"/>
      <c r="G41" s="122">
        <v>25690.03</v>
      </c>
      <c r="H41" s="122"/>
      <c r="I41" s="122"/>
      <c r="J41" s="122"/>
      <c r="K41" s="123">
        <v>0</v>
      </c>
      <c r="L41" s="122"/>
      <c r="M41" s="122"/>
      <c r="N41" s="122"/>
      <c r="O41" s="122"/>
    </row>
    <row r="42" spans="1:15" ht="38.25">
      <c r="A42" s="127" t="s">
        <v>470</v>
      </c>
      <c r="B42" s="120">
        <v>34</v>
      </c>
      <c r="C42" s="120" t="s">
        <v>437</v>
      </c>
      <c r="D42" s="125">
        <v>1.351</v>
      </c>
      <c r="E42" s="120">
        <v>2022</v>
      </c>
      <c r="F42" s="122"/>
      <c r="G42" s="122">
        <v>31928.799</v>
      </c>
      <c r="H42" s="122"/>
      <c r="I42" s="122"/>
      <c r="J42" s="122"/>
      <c r="K42" s="123">
        <v>31103.995000000003</v>
      </c>
      <c r="L42" s="122"/>
      <c r="M42" s="122">
        <v>31103.995000000003</v>
      </c>
      <c r="N42" s="122"/>
      <c r="O42" s="122"/>
    </row>
    <row r="43" spans="1:15" ht="51">
      <c r="A43" s="127" t="s">
        <v>471</v>
      </c>
      <c r="B43" s="120">
        <v>35</v>
      </c>
      <c r="C43" s="120" t="s">
        <v>437</v>
      </c>
      <c r="D43" s="125">
        <v>4.6</v>
      </c>
      <c r="E43" s="120">
        <v>2023</v>
      </c>
      <c r="F43" s="122"/>
      <c r="G43" s="122">
        <v>452497.715</v>
      </c>
      <c r="H43" s="122"/>
      <c r="I43" s="122"/>
      <c r="J43" s="122">
        <v>105597.51</v>
      </c>
      <c r="K43" s="123">
        <v>231300</v>
      </c>
      <c r="L43" s="122"/>
      <c r="M43" s="122">
        <v>231300</v>
      </c>
      <c r="N43" s="122"/>
      <c r="O43" s="122"/>
    </row>
    <row r="44" spans="1:15" ht="51">
      <c r="A44" s="127" t="s">
        <v>472</v>
      </c>
      <c r="B44" s="120">
        <v>36</v>
      </c>
      <c r="C44" s="120" t="s">
        <v>437</v>
      </c>
      <c r="D44" s="125">
        <v>0.8</v>
      </c>
      <c r="E44" s="120">
        <v>2023</v>
      </c>
      <c r="F44" s="122"/>
      <c r="G44" s="122">
        <v>268041</v>
      </c>
      <c r="H44" s="122"/>
      <c r="I44" s="122"/>
      <c r="J44" s="122"/>
      <c r="K44" s="123">
        <v>11017.111</v>
      </c>
      <c r="L44" s="122"/>
      <c r="M44" s="122">
        <v>11017.111</v>
      </c>
      <c r="N44" s="122"/>
      <c r="O44" s="122"/>
    </row>
    <row r="45" spans="1:15" ht="63.75">
      <c r="A45" s="127" t="s">
        <v>473</v>
      </c>
      <c r="B45" s="120">
        <v>37</v>
      </c>
      <c r="C45" s="120" t="s">
        <v>474</v>
      </c>
      <c r="D45" s="125">
        <v>6</v>
      </c>
      <c r="E45" s="120">
        <v>2023</v>
      </c>
      <c r="F45" s="122"/>
      <c r="G45" s="122">
        <v>9687.52</v>
      </c>
      <c r="H45" s="122"/>
      <c r="I45" s="122"/>
      <c r="J45" s="122"/>
      <c r="K45" s="123">
        <v>9578.883</v>
      </c>
      <c r="L45" s="122"/>
      <c r="M45" s="122">
        <v>9578.883</v>
      </c>
      <c r="N45" s="122"/>
      <c r="O45" s="122"/>
    </row>
    <row r="46" spans="1:15" ht="51">
      <c r="A46" s="127" t="s">
        <v>475</v>
      </c>
      <c r="B46" s="120">
        <v>38</v>
      </c>
      <c r="C46" s="120" t="s">
        <v>437</v>
      </c>
      <c r="D46" s="125">
        <v>0.036</v>
      </c>
      <c r="E46" s="120">
        <v>2022</v>
      </c>
      <c r="F46" s="122"/>
      <c r="G46" s="122">
        <v>38120.598</v>
      </c>
      <c r="H46" s="122"/>
      <c r="I46" s="122"/>
      <c r="J46" s="122"/>
      <c r="K46" s="123">
        <v>36807.574</v>
      </c>
      <c r="L46" s="122"/>
      <c r="M46" s="122">
        <v>36807.574</v>
      </c>
      <c r="N46" s="122"/>
      <c r="O46" s="122"/>
    </row>
    <row r="47" spans="1:15" ht="51">
      <c r="A47" s="127" t="s">
        <v>476</v>
      </c>
      <c r="B47" s="120">
        <v>39</v>
      </c>
      <c r="C47" s="120" t="s">
        <v>437</v>
      </c>
      <c r="D47" s="125">
        <v>3.353</v>
      </c>
      <c r="E47" s="120">
        <v>2023</v>
      </c>
      <c r="F47" s="122"/>
      <c r="G47" s="122">
        <v>267637.74</v>
      </c>
      <c r="H47" s="122"/>
      <c r="I47" s="122"/>
      <c r="J47" s="122">
        <v>24592.59</v>
      </c>
      <c r="K47" s="123">
        <v>135000</v>
      </c>
      <c r="L47" s="122"/>
      <c r="M47" s="122">
        <v>135000</v>
      </c>
      <c r="N47" s="122"/>
      <c r="O47" s="122"/>
    </row>
    <row r="48" spans="1:15" ht="38.25">
      <c r="A48" s="127" t="s">
        <v>477</v>
      </c>
      <c r="B48" s="120">
        <v>40</v>
      </c>
      <c r="C48" s="120" t="s">
        <v>437</v>
      </c>
      <c r="D48" s="125"/>
      <c r="E48" s="120"/>
      <c r="F48" s="122"/>
      <c r="G48" s="122">
        <v>19630.59</v>
      </c>
      <c r="H48" s="122"/>
      <c r="I48" s="122"/>
      <c r="J48" s="122"/>
      <c r="K48" s="123">
        <v>0</v>
      </c>
      <c r="L48" s="122"/>
      <c r="M48" s="122">
        <v>0</v>
      </c>
      <c r="N48" s="122"/>
      <c r="O48" s="122"/>
    </row>
    <row r="49" spans="1:15" ht="63.75">
      <c r="A49" s="127" t="s">
        <v>478</v>
      </c>
      <c r="B49" s="120">
        <v>41</v>
      </c>
      <c r="C49" s="120" t="s">
        <v>437</v>
      </c>
      <c r="D49" s="125">
        <v>4</v>
      </c>
      <c r="E49" s="120">
        <v>2022</v>
      </c>
      <c r="F49" s="122">
        <v>90116.651</v>
      </c>
      <c r="G49" s="122">
        <v>21182.443</v>
      </c>
      <c r="H49" s="122"/>
      <c r="I49" s="122"/>
      <c r="J49" s="122"/>
      <c r="K49" s="123">
        <v>109506.20292</v>
      </c>
      <c r="L49" s="122">
        <v>88664.40883</v>
      </c>
      <c r="M49" s="122">
        <v>20841.79409</v>
      </c>
      <c r="N49" s="122"/>
      <c r="O49" s="122"/>
    </row>
    <row r="50" spans="1:15" ht="38.25">
      <c r="A50" s="127" t="s">
        <v>479</v>
      </c>
      <c r="B50" s="120">
        <v>42</v>
      </c>
      <c r="C50" s="120" t="s">
        <v>437</v>
      </c>
      <c r="D50" s="125">
        <v>2.691</v>
      </c>
      <c r="E50" s="120">
        <v>2022</v>
      </c>
      <c r="F50" s="122"/>
      <c r="G50" s="122">
        <v>131304.656</v>
      </c>
      <c r="H50" s="122"/>
      <c r="I50" s="122"/>
      <c r="J50" s="122">
        <v>180000</v>
      </c>
      <c r="K50" s="123">
        <v>110407.969</v>
      </c>
      <c r="L50" s="122"/>
      <c r="M50" s="122">
        <v>110407.969</v>
      </c>
      <c r="N50" s="122"/>
      <c r="O50" s="122"/>
    </row>
    <row r="51" spans="1:15" ht="51">
      <c r="A51" s="127" t="s">
        <v>480</v>
      </c>
      <c r="B51" s="120">
        <v>43</v>
      </c>
      <c r="C51" s="120" t="s">
        <v>437</v>
      </c>
      <c r="D51" s="125">
        <v>2.353</v>
      </c>
      <c r="E51" s="120">
        <v>2023</v>
      </c>
      <c r="F51" s="122"/>
      <c r="G51" s="122">
        <v>323223.762</v>
      </c>
      <c r="H51" s="122"/>
      <c r="I51" s="122"/>
      <c r="J51" s="122">
        <v>18798.15</v>
      </c>
      <c r="K51" s="123">
        <v>163000</v>
      </c>
      <c r="L51" s="122"/>
      <c r="M51" s="122">
        <v>163000</v>
      </c>
      <c r="N51" s="122"/>
      <c r="O51" s="122"/>
    </row>
    <row r="52" spans="1:15" ht="38.25">
      <c r="A52" s="127" t="s">
        <v>481</v>
      </c>
      <c r="B52" s="120">
        <v>44</v>
      </c>
      <c r="C52" s="120" t="s">
        <v>437</v>
      </c>
      <c r="D52" s="125"/>
      <c r="E52" s="120"/>
      <c r="F52" s="122"/>
      <c r="G52" s="122">
        <v>60599.611</v>
      </c>
      <c r="H52" s="122"/>
      <c r="I52" s="122"/>
      <c r="J52" s="122"/>
      <c r="K52" s="123">
        <v>559.68</v>
      </c>
      <c r="L52" s="122"/>
      <c r="M52" s="122">
        <v>559.68</v>
      </c>
      <c r="N52" s="122"/>
      <c r="O52" s="122"/>
    </row>
    <row r="53" spans="1:15" ht="38.25">
      <c r="A53" s="127" t="s">
        <v>482</v>
      </c>
      <c r="B53" s="120">
        <v>45</v>
      </c>
      <c r="C53" s="120" t="s">
        <v>437</v>
      </c>
      <c r="D53" s="125">
        <v>3.232</v>
      </c>
      <c r="E53" s="120">
        <v>2023</v>
      </c>
      <c r="F53" s="122"/>
      <c r="G53" s="122">
        <v>33303.103</v>
      </c>
      <c r="H53" s="122"/>
      <c r="I53" s="122"/>
      <c r="J53" s="122"/>
      <c r="K53" s="123">
        <v>23405.381999999998</v>
      </c>
      <c r="L53" s="122"/>
      <c r="M53" s="122">
        <v>23405.381999999998</v>
      </c>
      <c r="N53" s="122"/>
      <c r="O53" s="122"/>
    </row>
    <row r="54" spans="1:15" ht="51">
      <c r="A54" s="127" t="s">
        <v>483</v>
      </c>
      <c r="B54" s="120">
        <v>46</v>
      </c>
      <c r="C54" s="120" t="s">
        <v>437</v>
      </c>
      <c r="D54" s="125">
        <v>5.185</v>
      </c>
      <c r="E54" s="120">
        <v>2023</v>
      </c>
      <c r="F54" s="122"/>
      <c r="G54" s="122">
        <v>371676.142</v>
      </c>
      <c r="H54" s="122"/>
      <c r="I54" s="122"/>
      <c r="J54" s="122">
        <v>14991.122</v>
      </c>
      <c r="K54" s="123">
        <v>200000</v>
      </c>
      <c r="L54" s="122"/>
      <c r="M54" s="122">
        <v>200000</v>
      </c>
      <c r="N54" s="122"/>
      <c r="O54" s="122"/>
    </row>
    <row r="55" spans="1:15" ht="76.5">
      <c r="A55" s="127" t="s">
        <v>484</v>
      </c>
      <c r="B55" s="120">
        <v>47</v>
      </c>
      <c r="C55" s="120" t="s">
        <v>437</v>
      </c>
      <c r="D55" s="125">
        <v>2.725</v>
      </c>
      <c r="E55" s="120">
        <v>2022</v>
      </c>
      <c r="F55" s="122"/>
      <c r="G55" s="122">
        <v>169314.319</v>
      </c>
      <c r="H55" s="122"/>
      <c r="I55" s="122"/>
      <c r="J55" s="122"/>
      <c r="K55" s="123">
        <v>165868.96992</v>
      </c>
      <c r="L55" s="122"/>
      <c r="M55" s="122">
        <v>165868.96992</v>
      </c>
      <c r="N55" s="122"/>
      <c r="O55" s="122"/>
    </row>
    <row r="56" spans="1:15" ht="63.75">
      <c r="A56" s="127" t="s">
        <v>485</v>
      </c>
      <c r="B56" s="120">
        <v>48</v>
      </c>
      <c r="C56" s="120" t="s">
        <v>437</v>
      </c>
      <c r="D56" s="125">
        <v>8.234</v>
      </c>
      <c r="E56" s="120">
        <v>2022</v>
      </c>
      <c r="F56" s="122">
        <v>117296.089</v>
      </c>
      <c r="G56" s="122">
        <v>27604.474000000002</v>
      </c>
      <c r="H56" s="122"/>
      <c r="I56" s="122"/>
      <c r="J56" s="122"/>
      <c r="K56" s="123">
        <v>144045.82458000001</v>
      </c>
      <c r="L56" s="122">
        <v>116603.7525</v>
      </c>
      <c r="M56" s="122">
        <v>27442.07208</v>
      </c>
      <c r="N56" s="122"/>
      <c r="O56" s="122"/>
    </row>
    <row r="57" spans="1:15" ht="63.75">
      <c r="A57" s="127" t="s">
        <v>486</v>
      </c>
      <c r="B57" s="120">
        <v>49</v>
      </c>
      <c r="C57" s="120" t="s">
        <v>435</v>
      </c>
      <c r="D57" s="125">
        <v>130.3</v>
      </c>
      <c r="E57" s="120">
        <v>2023</v>
      </c>
      <c r="F57" s="122"/>
      <c r="G57" s="122">
        <v>158013.05599999998</v>
      </c>
      <c r="H57" s="122"/>
      <c r="I57" s="122"/>
      <c r="J57" s="122"/>
      <c r="K57" s="123">
        <v>75.175</v>
      </c>
      <c r="L57" s="122"/>
      <c r="M57" s="122">
        <v>75.175</v>
      </c>
      <c r="N57" s="122"/>
      <c r="O57" s="122"/>
    </row>
    <row r="58" spans="1:15" ht="51">
      <c r="A58" s="127" t="s">
        <v>487</v>
      </c>
      <c r="B58" s="120">
        <v>50</v>
      </c>
      <c r="C58" s="120" t="s">
        <v>437</v>
      </c>
      <c r="D58" s="125">
        <v>0.48</v>
      </c>
      <c r="E58" s="120">
        <v>2023</v>
      </c>
      <c r="F58" s="122"/>
      <c r="G58" s="122">
        <v>27500</v>
      </c>
      <c r="H58" s="122"/>
      <c r="I58" s="122"/>
      <c r="J58" s="122"/>
      <c r="K58" s="123">
        <v>12900.582999999999</v>
      </c>
      <c r="L58" s="122"/>
      <c r="M58" s="122">
        <v>12900.582999999999</v>
      </c>
      <c r="N58" s="122"/>
      <c r="O58" s="122"/>
    </row>
    <row r="59" spans="1:15" ht="63.75">
      <c r="A59" s="127" t="s">
        <v>488</v>
      </c>
      <c r="B59" s="120">
        <v>51</v>
      </c>
      <c r="C59" s="120" t="s">
        <v>435</v>
      </c>
      <c r="D59" s="125">
        <v>96.3</v>
      </c>
      <c r="E59" s="120">
        <v>2023</v>
      </c>
      <c r="F59" s="122"/>
      <c r="G59" s="122">
        <v>141899.75</v>
      </c>
      <c r="H59" s="122"/>
      <c r="I59" s="122"/>
      <c r="J59" s="122"/>
      <c r="K59" s="123">
        <v>0</v>
      </c>
      <c r="L59" s="122"/>
      <c r="M59" s="122"/>
      <c r="N59" s="122"/>
      <c r="O59" s="122"/>
    </row>
    <row r="60" spans="1:15" ht="127.5">
      <c r="A60" s="127" t="s">
        <v>489</v>
      </c>
      <c r="B60" s="120">
        <v>52</v>
      </c>
      <c r="C60" s="120" t="s">
        <v>437</v>
      </c>
      <c r="D60" s="125">
        <v>5.548</v>
      </c>
      <c r="E60" s="120">
        <v>2023</v>
      </c>
      <c r="F60" s="122">
        <v>302100.75</v>
      </c>
      <c r="G60" s="122">
        <v>441612.202</v>
      </c>
      <c r="H60" s="122"/>
      <c r="I60" s="122"/>
      <c r="J60" s="122">
        <v>4015677.904</v>
      </c>
      <c r="K60" s="123">
        <v>699556.9</v>
      </c>
      <c r="L60" s="122">
        <v>302100.75</v>
      </c>
      <c r="M60" s="122">
        <v>397456.15</v>
      </c>
      <c r="N60" s="122"/>
      <c r="O60" s="122"/>
    </row>
    <row r="61" spans="1:15" ht="114.75">
      <c r="A61" s="127" t="s">
        <v>490</v>
      </c>
      <c r="B61" s="120">
        <v>53</v>
      </c>
      <c r="C61" s="120" t="s">
        <v>437</v>
      </c>
      <c r="D61" s="125">
        <v>1.8991799999999999</v>
      </c>
      <c r="E61" s="120">
        <v>2023</v>
      </c>
      <c r="F61" s="122">
        <v>302100.75</v>
      </c>
      <c r="G61" s="122">
        <v>1007767.833</v>
      </c>
      <c r="H61" s="122"/>
      <c r="I61" s="122"/>
      <c r="J61" s="122">
        <v>703592.788</v>
      </c>
      <c r="K61" s="123">
        <v>1209093.889</v>
      </c>
      <c r="L61" s="122">
        <v>302100.75</v>
      </c>
      <c r="M61" s="122">
        <v>906993.139</v>
      </c>
      <c r="N61" s="122"/>
      <c r="O61" s="122"/>
    </row>
    <row r="62" spans="1:15" ht="38.25">
      <c r="A62" s="127" t="s">
        <v>491</v>
      </c>
      <c r="B62" s="120">
        <v>54</v>
      </c>
      <c r="C62" s="120" t="s">
        <v>437</v>
      </c>
      <c r="D62" s="125">
        <v>2.917</v>
      </c>
      <c r="E62" s="120">
        <v>2022</v>
      </c>
      <c r="F62" s="122"/>
      <c r="G62" s="122">
        <v>341071.319</v>
      </c>
      <c r="H62" s="122"/>
      <c r="I62" s="122"/>
      <c r="J62" s="122"/>
      <c r="K62" s="123">
        <v>332243.045</v>
      </c>
      <c r="L62" s="122"/>
      <c r="M62" s="122">
        <v>332243.045</v>
      </c>
      <c r="N62" s="122"/>
      <c r="O62" s="122"/>
    </row>
    <row r="63" spans="1:15" ht="51">
      <c r="A63" s="127" t="s">
        <v>492</v>
      </c>
      <c r="B63" s="120">
        <v>55</v>
      </c>
      <c r="C63" s="120" t="s">
        <v>437</v>
      </c>
      <c r="D63" s="125">
        <v>0.725</v>
      </c>
      <c r="E63" s="120">
        <v>2022</v>
      </c>
      <c r="F63" s="122"/>
      <c r="G63" s="122">
        <v>687924.77</v>
      </c>
      <c r="H63" s="122"/>
      <c r="I63" s="122"/>
      <c r="J63" s="122">
        <v>417187.497</v>
      </c>
      <c r="K63" s="123">
        <v>662697.7629800001</v>
      </c>
      <c r="L63" s="122"/>
      <c r="M63" s="122">
        <v>662697.7629800001</v>
      </c>
      <c r="N63" s="122"/>
      <c r="O63" s="122"/>
    </row>
    <row r="64" spans="1:15" ht="63.75">
      <c r="A64" s="127" t="s">
        <v>493</v>
      </c>
      <c r="B64" s="120">
        <v>56</v>
      </c>
      <c r="C64" s="120" t="s">
        <v>437</v>
      </c>
      <c r="D64" s="125">
        <v>0.215</v>
      </c>
      <c r="E64" s="120">
        <v>2022</v>
      </c>
      <c r="F64" s="122"/>
      <c r="G64" s="122">
        <v>3122.613</v>
      </c>
      <c r="H64" s="122"/>
      <c r="I64" s="122"/>
      <c r="J64" s="122">
        <v>12167.629</v>
      </c>
      <c r="K64" s="123">
        <v>3122.613</v>
      </c>
      <c r="L64" s="122"/>
      <c r="M64" s="122">
        <v>3122.613</v>
      </c>
      <c r="N64" s="122"/>
      <c r="O64" s="122"/>
    </row>
    <row r="65" spans="1:15" ht="51">
      <c r="A65" s="127" t="s">
        <v>494</v>
      </c>
      <c r="B65" s="120">
        <v>57</v>
      </c>
      <c r="C65" s="120" t="s">
        <v>437</v>
      </c>
      <c r="D65" s="125">
        <v>4.549</v>
      </c>
      <c r="E65" s="120">
        <v>2022</v>
      </c>
      <c r="F65" s="122"/>
      <c r="G65" s="122">
        <v>103770.648</v>
      </c>
      <c r="H65" s="122"/>
      <c r="I65" s="122"/>
      <c r="J65" s="122">
        <v>514309.373</v>
      </c>
      <c r="K65" s="123">
        <v>99605.69405</v>
      </c>
      <c r="L65" s="122"/>
      <c r="M65" s="122">
        <v>99605.69405</v>
      </c>
      <c r="N65" s="122"/>
      <c r="O65" s="122"/>
    </row>
    <row r="66" spans="1:15" ht="51">
      <c r="A66" s="127" t="s">
        <v>495</v>
      </c>
      <c r="B66" s="120">
        <v>58</v>
      </c>
      <c r="C66" s="120" t="s">
        <v>435</v>
      </c>
      <c r="D66" s="125">
        <v>42.182</v>
      </c>
      <c r="E66" s="120">
        <v>2022</v>
      </c>
      <c r="F66" s="122"/>
      <c r="G66" s="122">
        <v>102883.20000000001</v>
      </c>
      <c r="H66" s="122"/>
      <c r="I66" s="122"/>
      <c r="J66" s="122">
        <v>35546.891</v>
      </c>
      <c r="K66" s="123">
        <v>102883.20000000001</v>
      </c>
      <c r="L66" s="122"/>
      <c r="M66" s="122">
        <v>102883.20000000001</v>
      </c>
      <c r="N66" s="122"/>
      <c r="O66" s="122"/>
    </row>
    <row r="67" spans="1:15" ht="51">
      <c r="A67" s="127" t="s">
        <v>496</v>
      </c>
      <c r="B67" s="120">
        <v>59</v>
      </c>
      <c r="C67" s="120" t="s">
        <v>437</v>
      </c>
      <c r="D67" s="125">
        <v>3.852</v>
      </c>
      <c r="E67" s="120">
        <v>2023</v>
      </c>
      <c r="F67" s="122">
        <v>6103600</v>
      </c>
      <c r="G67" s="122"/>
      <c r="H67" s="122"/>
      <c r="I67" s="122"/>
      <c r="J67" s="122">
        <v>5652836.427</v>
      </c>
      <c r="K67" s="123">
        <v>6103600</v>
      </c>
      <c r="L67" s="122">
        <v>6103600</v>
      </c>
      <c r="M67" s="122"/>
      <c r="N67" s="122"/>
      <c r="O67" s="122"/>
    </row>
    <row r="68" spans="1:15" ht="63.75">
      <c r="A68" s="127" t="s">
        <v>497</v>
      </c>
      <c r="B68" s="120">
        <v>60</v>
      </c>
      <c r="C68" s="120" t="s">
        <v>437</v>
      </c>
      <c r="D68" s="125">
        <v>7.46747</v>
      </c>
      <c r="E68" s="120">
        <v>2024</v>
      </c>
      <c r="F68" s="122">
        <v>5000000</v>
      </c>
      <c r="G68" s="122">
        <v>3133057.1</v>
      </c>
      <c r="H68" s="122"/>
      <c r="I68" s="122"/>
      <c r="J68" s="122"/>
      <c r="K68" s="123">
        <v>5000000</v>
      </c>
      <c r="L68" s="122">
        <v>5000000</v>
      </c>
      <c r="M68" s="122"/>
      <c r="N68" s="122"/>
      <c r="O68" s="122"/>
    </row>
    <row r="69" spans="1:15" ht="51">
      <c r="A69" s="127" t="s">
        <v>498</v>
      </c>
      <c r="B69" s="120">
        <v>61</v>
      </c>
      <c r="C69" s="120" t="s">
        <v>437</v>
      </c>
      <c r="D69" s="125">
        <v>0.42</v>
      </c>
      <c r="E69" s="120">
        <v>2023</v>
      </c>
      <c r="F69" s="122"/>
      <c r="G69" s="122">
        <v>68422.038</v>
      </c>
      <c r="H69" s="122"/>
      <c r="I69" s="122"/>
      <c r="J69" s="122"/>
      <c r="K69" s="123">
        <v>60582.581</v>
      </c>
      <c r="L69" s="122"/>
      <c r="M69" s="122">
        <v>60582.581</v>
      </c>
      <c r="N69" s="122"/>
      <c r="O69" s="122"/>
    </row>
    <row r="70" spans="1:15" ht="38.25">
      <c r="A70" s="127" t="s">
        <v>499</v>
      </c>
      <c r="B70" s="120">
        <v>62</v>
      </c>
      <c r="C70" s="120" t="s">
        <v>435</v>
      </c>
      <c r="D70" s="125">
        <v>28.8</v>
      </c>
      <c r="E70" s="120">
        <v>2023</v>
      </c>
      <c r="F70" s="122"/>
      <c r="G70" s="122">
        <v>189751</v>
      </c>
      <c r="H70" s="122"/>
      <c r="I70" s="122"/>
      <c r="J70" s="122"/>
      <c r="K70" s="123">
        <v>114912.767</v>
      </c>
      <c r="L70" s="122"/>
      <c r="M70" s="122">
        <v>114912.767</v>
      </c>
      <c r="N70" s="122"/>
      <c r="O70" s="122"/>
    </row>
    <row r="71" spans="1:15" ht="76.5">
      <c r="A71" s="127" t="s">
        <v>500</v>
      </c>
      <c r="B71" s="120">
        <v>63</v>
      </c>
      <c r="C71" s="120" t="s">
        <v>437</v>
      </c>
      <c r="D71" s="125">
        <v>11.35142</v>
      </c>
      <c r="E71" s="120">
        <v>2023</v>
      </c>
      <c r="F71" s="122">
        <v>3195461.57</v>
      </c>
      <c r="G71" s="122">
        <v>163796.7540000002</v>
      </c>
      <c r="H71" s="122"/>
      <c r="I71" s="122"/>
      <c r="J71" s="122"/>
      <c r="K71" s="123">
        <v>3359258.324</v>
      </c>
      <c r="L71" s="122">
        <v>3195461.57</v>
      </c>
      <c r="M71" s="122">
        <v>163796.7540000002</v>
      </c>
      <c r="N71" s="122"/>
      <c r="O71" s="122"/>
    </row>
    <row r="72" spans="1:15" ht="38.25">
      <c r="A72" s="127" t="s">
        <v>501</v>
      </c>
      <c r="B72" s="120">
        <v>64</v>
      </c>
      <c r="C72" s="120" t="s">
        <v>437</v>
      </c>
      <c r="D72" s="125">
        <v>0.436</v>
      </c>
      <c r="E72" s="120">
        <v>2024</v>
      </c>
      <c r="F72" s="122"/>
      <c r="G72" s="122">
        <v>400000</v>
      </c>
      <c r="H72" s="122"/>
      <c r="I72" s="122"/>
      <c r="J72" s="122"/>
      <c r="K72" s="123">
        <v>0</v>
      </c>
      <c r="L72" s="122"/>
      <c r="M72" s="122"/>
      <c r="N72" s="122"/>
      <c r="O72" s="122"/>
    </row>
    <row r="73" spans="1:15" ht="38.25">
      <c r="A73" s="127" t="s">
        <v>502</v>
      </c>
      <c r="B73" s="120">
        <v>65</v>
      </c>
      <c r="C73" s="120" t="s">
        <v>437</v>
      </c>
      <c r="D73" s="125">
        <v>2.481</v>
      </c>
      <c r="E73" s="120">
        <v>2022</v>
      </c>
      <c r="F73" s="122">
        <v>1122556.237</v>
      </c>
      <c r="G73" s="122"/>
      <c r="H73" s="122"/>
      <c r="I73" s="122"/>
      <c r="J73" s="122"/>
      <c r="K73" s="123">
        <v>1122556.23715</v>
      </c>
      <c r="L73" s="122">
        <v>1122556.23715</v>
      </c>
      <c r="M73" s="122"/>
      <c r="N73" s="122"/>
      <c r="O73" s="122"/>
    </row>
    <row r="74" spans="1:15" ht="63.75">
      <c r="A74" s="127" t="s">
        <v>503</v>
      </c>
      <c r="B74" s="120">
        <v>66</v>
      </c>
      <c r="C74" s="120" t="s">
        <v>474</v>
      </c>
      <c r="D74" s="125">
        <v>1</v>
      </c>
      <c r="E74" s="120">
        <v>2022</v>
      </c>
      <c r="F74" s="122"/>
      <c r="G74" s="122">
        <v>5272.15</v>
      </c>
      <c r="H74" s="122"/>
      <c r="I74" s="122"/>
      <c r="J74" s="122"/>
      <c r="K74" s="123">
        <v>4320.063</v>
      </c>
      <c r="L74" s="122"/>
      <c r="M74" s="122">
        <v>4320.063</v>
      </c>
      <c r="N74" s="122"/>
      <c r="O74" s="122"/>
    </row>
    <row r="75" spans="1:15" ht="38.25">
      <c r="A75" s="127" t="s">
        <v>504</v>
      </c>
      <c r="B75" s="120">
        <v>67</v>
      </c>
      <c r="C75" s="120" t="s">
        <v>474</v>
      </c>
      <c r="D75" s="125">
        <v>1</v>
      </c>
      <c r="E75" s="120">
        <v>2023</v>
      </c>
      <c r="F75" s="122"/>
      <c r="G75" s="122">
        <v>34230</v>
      </c>
      <c r="H75" s="122"/>
      <c r="I75" s="122"/>
      <c r="J75" s="122"/>
      <c r="K75" s="123">
        <v>30615.303</v>
      </c>
      <c r="L75" s="122"/>
      <c r="M75" s="122">
        <v>30615.303</v>
      </c>
      <c r="N75" s="122"/>
      <c r="O75" s="122"/>
    </row>
    <row r="76" spans="1:15" ht="51">
      <c r="A76" s="127" t="s">
        <v>505</v>
      </c>
      <c r="B76" s="120">
        <v>68</v>
      </c>
      <c r="C76" s="120" t="s">
        <v>437</v>
      </c>
      <c r="D76" s="125">
        <v>89.37466</v>
      </c>
      <c r="E76" s="120">
        <v>2024</v>
      </c>
      <c r="F76" s="122">
        <v>10000000</v>
      </c>
      <c r="G76" s="122">
        <v>10528289.8</v>
      </c>
      <c r="H76" s="122"/>
      <c r="I76" s="122"/>
      <c r="J76" s="122"/>
      <c r="K76" s="123">
        <v>20528289.8</v>
      </c>
      <c r="L76" s="122">
        <v>10000000</v>
      </c>
      <c r="M76" s="122">
        <v>10528289.8</v>
      </c>
      <c r="N76" s="122"/>
      <c r="O76" s="122"/>
    </row>
    <row r="77" spans="1:15" ht="51">
      <c r="A77" s="127" t="s">
        <v>506</v>
      </c>
      <c r="B77" s="120">
        <v>69</v>
      </c>
      <c r="C77" s="120" t="s">
        <v>437</v>
      </c>
      <c r="D77" s="125">
        <v>0.299</v>
      </c>
      <c r="E77" s="120">
        <v>2022</v>
      </c>
      <c r="F77" s="122"/>
      <c r="G77" s="122">
        <v>53.908</v>
      </c>
      <c r="H77" s="122"/>
      <c r="I77" s="122"/>
      <c r="J77" s="122">
        <v>163058.336</v>
      </c>
      <c r="K77" s="123">
        <v>53.908</v>
      </c>
      <c r="L77" s="122"/>
      <c r="M77" s="122">
        <v>53.908</v>
      </c>
      <c r="N77" s="122"/>
      <c r="O77" s="122"/>
    </row>
    <row r="78" spans="1:15" ht="89.25">
      <c r="A78" s="127" t="s">
        <v>507</v>
      </c>
      <c r="B78" s="120">
        <v>70</v>
      </c>
      <c r="C78" s="120" t="s">
        <v>437</v>
      </c>
      <c r="D78" s="125">
        <v>1.664</v>
      </c>
      <c r="E78" s="120">
        <v>2023</v>
      </c>
      <c r="F78" s="122"/>
      <c r="G78" s="122"/>
      <c r="H78" s="122"/>
      <c r="I78" s="122"/>
      <c r="J78" s="122">
        <v>398839.47</v>
      </c>
      <c r="K78" s="123">
        <v>0</v>
      </c>
      <c r="L78" s="122"/>
      <c r="M78" s="122"/>
      <c r="N78" s="122"/>
      <c r="O78" s="122"/>
    </row>
    <row r="79" spans="1:15" ht="89.25">
      <c r="A79" s="127" t="s">
        <v>508</v>
      </c>
      <c r="B79" s="120">
        <v>71</v>
      </c>
      <c r="C79" s="120" t="s">
        <v>437</v>
      </c>
      <c r="D79" s="125">
        <v>4.634</v>
      </c>
      <c r="E79" s="120">
        <v>2022</v>
      </c>
      <c r="F79" s="122"/>
      <c r="G79" s="122">
        <v>93230.396</v>
      </c>
      <c r="H79" s="122"/>
      <c r="I79" s="122"/>
      <c r="J79" s="122">
        <v>226786.131</v>
      </c>
      <c r="K79" s="123">
        <v>87717.86729</v>
      </c>
      <c r="L79" s="122"/>
      <c r="M79" s="122">
        <v>87717.86729</v>
      </c>
      <c r="N79" s="122"/>
      <c r="O79" s="122"/>
    </row>
    <row r="80" spans="1:15" ht="51">
      <c r="A80" s="127" t="s">
        <v>509</v>
      </c>
      <c r="B80" s="120">
        <v>72</v>
      </c>
      <c r="C80" s="120" t="s">
        <v>435</v>
      </c>
      <c r="D80" s="125">
        <v>55.6</v>
      </c>
      <c r="E80" s="120">
        <v>2023</v>
      </c>
      <c r="F80" s="122"/>
      <c r="G80" s="122">
        <v>18302.003</v>
      </c>
      <c r="H80" s="122"/>
      <c r="I80" s="122"/>
      <c r="J80" s="122">
        <v>56451.937</v>
      </c>
      <c r="K80" s="123">
        <v>17799.964</v>
      </c>
      <c r="L80" s="122"/>
      <c r="M80" s="122">
        <v>17799.964</v>
      </c>
      <c r="N80" s="122"/>
      <c r="O80" s="122"/>
    </row>
    <row r="81" spans="1:15" ht="38.25">
      <c r="A81" s="127" t="s">
        <v>510</v>
      </c>
      <c r="B81" s="120">
        <v>73</v>
      </c>
      <c r="C81" s="120"/>
      <c r="D81" s="125"/>
      <c r="E81" s="120">
        <v>2022</v>
      </c>
      <c r="F81" s="122"/>
      <c r="G81" s="122">
        <v>19111.382999999998</v>
      </c>
      <c r="H81" s="122"/>
      <c r="I81" s="122"/>
      <c r="J81" s="122">
        <v>213128.145</v>
      </c>
      <c r="K81" s="123">
        <v>18601.08725</v>
      </c>
      <c r="L81" s="122"/>
      <c r="M81" s="122">
        <v>18601.08725</v>
      </c>
      <c r="N81" s="122"/>
      <c r="O81" s="122"/>
    </row>
    <row r="82" spans="1:15" ht="76.5">
      <c r="A82" s="127" t="s">
        <v>511</v>
      </c>
      <c r="B82" s="120">
        <v>74</v>
      </c>
      <c r="C82" s="120"/>
      <c r="D82" s="125"/>
      <c r="E82" s="120">
        <v>2023</v>
      </c>
      <c r="F82" s="122"/>
      <c r="G82" s="122"/>
      <c r="H82" s="122"/>
      <c r="I82" s="122"/>
      <c r="J82" s="122">
        <v>26232.594</v>
      </c>
      <c r="K82" s="123">
        <v>0</v>
      </c>
      <c r="L82" s="122"/>
      <c r="M82" s="122"/>
      <c r="N82" s="122"/>
      <c r="O82" s="122"/>
    </row>
    <row r="83" spans="1:15" ht="51">
      <c r="A83" s="127" t="s">
        <v>512</v>
      </c>
      <c r="B83" s="120">
        <v>75</v>
      </c>
      <c r="C83" s="120" t="s">
        <v>437</v>
      </c>
      <c r="D83" s="125">
        <v>1.05</v>
      </c>
      <c r="E83" s="120">
        <v>2023</v>
      </c>
      <c r="F83" s="122"/>
      <c r="G83" s="122">
        <v>36488.119999999995</v>
      </c>
      <c r="H83" s="122"/>
      <c r="I83" s="122"/>
      <c r="J83" s="122">
        <v>725419.027</v>
      </c>
      <c r="K83" s="123">
        <v>32656.686</v>
      </c>
      <c r="L83" s="122"/>
      <c r="M83" s="122">
        <v>32656.686</v>
      </c>
      <c r="N83" s="122"/>
      <c r="O83" s="122"/>
    </row>
  </sheetData>
  <sheetProtection/>
  <mergeCells count="11">
    <mergeCell ref="A3:O3"/>
    <mergeCell ref="A4:O4"/>
    <mergeCell ref="A5:O5"/>
    <mergeCell ref="A6:A7"/>
    <mergeCell ref="B6:B7"/>
    <mergeCell ref="C6:C7"/>
    <mergeCell ref="D6:D7"/>
    <mergeCell ref="E6:E7"/>
    <mergeCell ref="F6:I6"/>
    <mergeCell ref="J6:K6"/>
    <mergeCell ref="L6:O6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55" zoomScaleNormal="128" zoomScaleSheetLayoutView="55" zoomScalePageLayoutView="0" workbookViewId="0" topLeftCell="A28">
      <selection activeCell="A42" sqref="A42"/>
    </sheetView>
  </sheetViews>
  <sheetFormatPr defaultColWidth="9.00390625" defaultRowHeight="12.75"/>
  <cols>
    <col min="1" max="1" width="65.875" style="44" customWidth="1"/>
    <col min="2" max="2" width="11.125" style="138" customWidth="1"/>
    <col min="3" max="3" width="16.625" style="138" customWidth="1"/>
    <col min="4" max="4" width="16.00390625" style="138" customWidth="1"/>
    <col min="5" max="5" width="14.375" style="138" customWidth="1"/>
    <col min="6" max="6" width="13.875" style="138" customWidth="1"/>
    <col min="7" max="7" width="15.00390625" style="138" customWidth="1"/>
    <col min="8" max="8" width="14.125" style="138" customWidth="1"/>
    <col min="9" max="9" width="17.625" style="138" customWidth="1"/>
    <col min="10" max="10" width="16.625" style="138" customWidth="1"/>
    <col min="11" max="11" width="30.75390625" style="138" customWidth="1"/>
    <col min="12" max="16384" width="9.125" style="44" customWidth="1"/>
  </cols>
  <sheetData>
    <row r="1" spans="2:11" s="90" customFormat="1" ht="8.25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2:11" s="90" customFormat="1" ht="8.2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90" customFormat="1" ht="36" customHeight="1">
      <c r="A3" s="231" t="s">
        <v>371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s="90" customFormat="1" ht="40.5" customHeight="1">
      <c r="A4" s="232" t="s">
        <v>372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3" s="90" customFormat="1" ht="12.75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10"/>
      <c r="M5" s="10"/>
    </row>
    <row r="6" spans="1:13" s="90" customFormat="1" ht="15" customHeight="1">
      <c r="A6" s="234" t="s">
        <v>364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10"/>
      <c r="M6" s="10"/>
    </row>
    <row r="7" spans="1:13" s="129" customFormat="1" ht="30.75" customHeight="1">
      <c r="A7" s="230" t="s">
        <v>389</v>
      </c>
      <c r="B7" s="230" t="s">
        <v>13</v>
      </c>
      <c r="C7" s="230" t="s">
        <v>390</v>
      </c>
      <c r="D7" s="230" t="s">
        <v>365</v>
      </c>
      <c r="E7" s="230" t="s">
        <v>373</v>
      </c>
      <c r="F7" s="230" t="s">
        <v>374</v>
      </c>
      <c r="G7" s="230"/>
      <c r="H7" s="230"/>
      <c r="I7" s="230"/>
      <c r="J7" s="230"/>
      <c r="K7" s="230" t="s">
        <v>394</v>
      </c>
      <c r="L7" s="128"/>
      <c r="M7" s="128"/>
    </row>
    <row r="8" spans="1:13" s="129" customFormat="1" ht="110.25">
      <c r="A8" s="230"/>
      <c r="B8" s="230"/>
      <c r="C8" s="230"/>
      <c r="D8" s="230"/>
      <c r="E8" s="230"/>
      <c r="F8" s="14" t="s">
        <v>391</v>
      </c>
      <c r="G8" s="14" t="s">
        <v>375</v>
      </c>
      <c r="H8" s="14" t="s">
        <v>392</v>
      </c>
      <c r="I8" s="14" t="s">
        <v>376</v>
      </c>
      <c r="J8" s="14" t="s">
        <v>393</v>
      </c>
      <c r="K8" s="230"/>
      <c r="L8" s="128"/>
      <c r="M8" s="128"/>
    </row>
    <row r="9" spans="1:13" s="132" customFormat="1" ht="15.75">
      <c r="A9" s="130">
        <v>1</v>
      </c>
      <c r="B9" s="136">
        <v>2</v>
      </c>
      <c r="C9" s="136">
        <v>3</v>
      </c>
      <c r="D9" s="136">
        <v>4</v>
      </c>
      <c r="E9" s="136">
        <v>5</v>
      </c>
      <c r="F9" s="136">
        <v>6</v>
      </c>
      <c r="G9" s="136">
        <v>7</v>
      </c>
      <c r="H9" s="136">
        <v>8</v>
      </c>
      <c r="I9" s="136">
        <v>9</v>
      </c>
      <c r="J9" s="136">
        <v>10</v>
      </c>
      <c r="K9" s="136">
        <v>11</v>
      </c>
      <c r="L9" s="131"/>
      <c r="M9" s="131"/>
    </row>
    <row r="10" spans="1:11" s="134" customFormat="1" ht="47.25">
      <c r="A10" s="133" t="s">
        <v>434</v>
      </c>
      <c r="B10" s="137">
        <v>1</v>
      </c>
      <c r="C10" s="137" t="s">
        <v>435</v>
      </c>
      <c r="D10" s="137">
        <v>25.39</v>
      </c>
      <c r="E10" s="137">
        <v>2022</v>
      </c>
      <c r="F10" s="137">
        <v>25.39</v>
      </c>
      <c r="G10" s="137"/>
      <c r="H10" s="137">
        <v>25.39</v>
      </c>
      <c r="I10" s="137">
        <v>25.39</v>
      </c>
      <c r="J10" s="137" t="s">
        <v>433</v>
      </c>
      <c r="K10" s="139">
        <v>38393.6044</v>
      </c>
    </row>
    <row r="11" spans="1:11" s="134" customFormat="1" ht="47.25">
      <c r="A11" s="133" t="s">
        <v>436</v>
      </c>
      <c r="B11" s="137">
        <v>2</v>
      </c>
      <c r="C11" s="137" t="s">
        <v>437</v>
      </c>
      <c r="D11" s="137">
        <v>1.704</v>
      </c>
      <c r="E11" s="137">
        <v>2022</v>
      </c>
      <c r="F11" s="137">
        <v>1.704</v>
      </c>
      <c r="G11" s="137"/>
      <c r="H11" s="137">
        <v>1.704</v>
      </c>
      <c r="I11" s="137">
        <v>1.704</v>
      </c>
      <c r="J11" s="137" t="s">
        <v>513</v>
      </c>
      <c r="K11" s="139">
        <v>183279.18991999998</v>
      </c>
    </row>
    <row r="12" spans="1:11" s="134" customFormat="1" ht="47.25">
      <c r="A12" s="133" t="s">
        <v>440</v>
      </c>
      <c r="B12" s="137">
        <v>5</v>
      </c>
      <c r="C12" s="137" t="s">
        <v>437</v>
      </c>
      <c r="D12" s="137">
        <v>4.849</v>
      </c>
      <c r="E12" s="137">
        <v>2022</v>
      </c>
      <c r="F12" s="137">
        <v>4.849</v>
      </c>
      <c r="G12" s="137"/>
      <c r="H12" s="137">
        <v>4.849</v>
      </c>
      <c r="I12" s="137">
        <v>4.849</v>
      </c>
      <c r="J12" s="137" t="s">
        <v>514</v>
      </c>
      <c r="K12" s="139">
        <v>289347.74932000006</v>
      </c>
    </row>
    <row r="13" spans="1:11" s="134" customFormat="1" ht="47.25">
      <c r="A13" s="133" t="s">
        <v>441</v>
      </c>
      <c r="B13" s="137">
        <v>6</v>
      </c>
      <c r="C13" s="137" t="s">
        <v>437</v>
      </c>
      <c r="D13" s="137">
        <v>5.25</v>
      </c>
      <c r="E13" s="137">
        <v>2022</v>
      </c>
      <c r="F13" s="137">
        <v>5.25</v>
      </c>
      <c r="G13" s="137"/>
      <c r="H13" s="137">
        <v>5.25</v>
      </c>
      <c r="I13" s="137">
        <v>5.25</v>
      </c>
      <c r="J13" s="137" t="s">
        <v>515</v>
      </c>
      <c r="K13" s="139">
        <v>270635.82895</v>
      </c>
    </row>
    <row r="14" spans="1:11" s="134" customFormat="1" ht="63">
      <c r="A14" s="133" t="s">
        <v>443</v>
      </c>
      <c r="B14" s="137">
        <v>8</v>
      </c>
      <c r="C14" s="137" t="s">
        <v>437</v>
      </c>
      <c r="D14" s="137">
        <v>5.595</v>
      </c>
      <c r="E14" s="137">
        <v>2022</v>
      </c>
      <c r="F14" s="137">
        <v>5.595</v>
      </c>
      <c r="G14" s="137"/>
      <c r="H14" s="137">
        <v>5.595</v>
      </c>
      <c r="I14" s="137">
        <v>5.595</v>
      </c>
      <c r="J14" s="137" t="s">
        <v>515</v>
      </c>
      <c r="K14" s="139">
        <v>288252.60347</v>
      </c>
    </row>
    <row r="15" spans="1:11" s="134" customFormat="1" ht="31.5">
      <c r="A15" s="133" t="s">
        <v>447</v>
      </c>
      <c r="B15" s="137">
        <v>12</v>
      </c>
      <c r="C15" s="137" t="s">
        <v>435</v>
      </c>
      <c r="D15" s="137">
        <v>90</v>
      </c>
      <c r="E15" s="137">
        <v>2022</v>
      </c>
      <c r="F15" s="137">
        <v>90</v>
      </c>
      <c r="G15" s="137"/>
      <c r="H15" s="137">
        <v>90</v>
      </c>
      <c r="I15" s="137">
        <v>90</v>
      </c>
      <c r="J15" s="137" t="s">
        <v>433</v>
      </c>
      <c r="K15" s="139">
        <v>134528.9942</v>
      </c>
    </row>
    <row r="16" spans="1:11" s="134" customFormat="1" ht="63">
      <c r="A16" s="133" t="s">
        <v>450</v>
      </c>
      <c r="B16" s="137">
        <v>15</v>
      </c>
      <c r="C16" s="137" t="s">
        <v>437</v>
      </c>
      <c r="D16" s="137">
        <v>2.268</v>
      </c>
      <c r="E16" s="137">
        <v>2022</v>
      </c>
      <c r="F16" s="137">
        <v>2.268</v>
      </c>
      <c r="G16" s="137"/>
      <c r="H16" s="137">
        <v>2.268</v>
      </c>
      <c r="I16" s="137">
        <v>2.268</v>
      </c>
      <c r="J16" s="137" t="s">
        <v>433</v>
      </c>
      <c r="K16" s="139">
        <v>24670.4527</v>
      </c>
    </row>
    <row r="17" spans="1:11" s="134" customFormat="1" ht="47.25">
      <c r="A17" s="133" t="s">
        <v>451</v>
      </c>
      <c r="B17" s="137">
        <v>16</v>
      </c>
      <c r="C17" s="137" t="s">
        <v>435</v>
      </c>
      <c r="D17" s="137">
        <v>29.5</v>
      </c>
      <c r="E17" s="137">
        <v>2022</v>
      </c>
      <c r="F17" s="137">
        <v>29.5</v>
      </c>
      <c r="G17" s="137"/>
      <c r="H17" s="137">
        <v>29.5</v>
      </c>
      <c r="I17" s="137">
        <v>29.5</v>
      </c>
      <c r="J17" s="137" t="s">
        <v>433</v>
      </c>
      <c r="K17" s="139">
        <v>70653.61799999999</v>
      </c>
    </row>
    <row r="18" spans="1:11" s="134" customFormat="1" ht="47.25">
      <c r="A18" s="133" t="s">
        <v>452</v>
      </c>
      <c r="B18" s="137">
        <v>17</v>
      </c>
      <c r="C18" s="137" t="s">
        <v>437</v>
      </c>
      <c r="D18" s="137">
        <v>0.43</v>
      </c>
      <c r="E18" s="137">
        <v>2022</v>
      </c>
      <c r="F18" s="137">
        <v>0.43</v>
      </c>
      <c r="G18" s="137"/>
      <c r="H18" s="137">
        <v>0.43</v>
      </c>
      <c r="I18" s="137">
        <v>0.43</v>
      </c>
      <c r="J18" s="137" t="s">
        <v>433</v>
      </c>
      <c r="K18" s="139">
        <v>104876.479</v>
      </c>
    </row>
    <row r="19" spans="1:11" s="134" customFormat="1" ht="63">
      <c r="A19" s="133" t="s">
        <v>453</v>
      </c>
      <c r="B19" s="137">
        <v>18</v>
      </c>
      <c r="C19" s="137" t="s">
        <v>437</v>
      </c>
      <c r="D19" s="137">
        <v>1.45</v>
      </c>
      <c r="E19" s="137">
        <v>2022</v>
      </c>
      <c r="F19" s="137">
        <v>1.45</v>
      </c>
      <c r="G19" s="137"/>
      <c r="H19" s="137">
        <v>1.45</v>
      </c>
      <c r="I19" s="137">
        <v>1.45</v>
      </c>
      <c r="J19" s="137" t="s">
        <v>433</v>
      </c>
      <c r="K19" s="139">
        <v>16884.153000000002</v>
      </c>
    </row>
    <row r="20" spans="1:11" s="134" customFormat="1" ht="47.25">
      <c r="A20" s="133" t="s">
        <v>455</v>
      </c>
      <c r="B20" s="137">
        <v>20</v>
      </c>
      <c r="C20" s="137" t="s">
        <v>437</v>
      </c>
      <c r="D20" s="137">
        <v>3.22</v>
      </c>
      <c r="E20" s="137">
        <v>2022</v>
      </c>
      <c r="F20" s="137">
        <v>3.22</v>
      </c>
      <c r="G20" s="137"/>
      <c r="H20" s="137">
        <v>3.22</v>
      </c>
      <c r="I20" s="137">
        <v>3.22</v>
      </c>
      <c r="J20" s="137" t="s">
        <v>513</v>
      </c>
      <c r="K20" s="139">
        <v>249174.40906</v>
      </c>
    </row>
    <row r="21" spans="1:11" s="134" customFormat="1" ht="47.25">
      <c r="A21" s="133" t="s">
        <v>456</v>
      </c>
      <c r="B21" s="137">
        <v>21</v>
      </c>
      <c r="C21" s="137" t="s">
        <v>437</v>
      </c>
      <c r="D21" s="137">
        <v>6.79</v>
      </c>
      <c r="E21" s="137">
        <v>2022</v>
      </c>
      <c r="F21" s="137">
        <v>6.79</v>
      </c>
      <c r="G21" s="137"/>
      <c r="H21" s="137">
        <v>6.79</v>
      </c>
      <c r="I21" s="137">
        <v>6.79</v>
      </c>
      <c r="J21" s="137" t="s">
        <v>433</v>
      </c>
      <c r="K21" s="139">
        <v>158805.08324</v>
      </c>
    </row>
    <row r="22" spans="1:11" s="134" customFormat="1" ht="47.25">
      <c r="A22" s="133" t="s">
        <v>458</v>
      </c>
      <c r="B22" s="137">
        <v>23</v>
      </c>
      <c r="C22" s="137" t="s">
        <v>437</v>
      </c>
      <c r="D22" s="137">
        <v>0.544</v>
      </c>
      <c r="E22" s="137">
        <v>2022</v>
      </c>
      <c r="F22" s="137">
        <v>0.544</v>
      </c>
      <c r="G22" s="137"/>
      <c r="H22" s="137">
        <v>0.544</v>
      </c>
      <c r="I22" s="137">
        <v>0.544</v>
      </c>
      <c r="J22" s="137" t="s">
        <v>433</v>
      </c>
      <c r="K22" s="139">
        <v>96486.02792</v>
      </c>
    </row>
    <row r="23" spans="1:11" s="134" customFormat="1" ht="47.25">
      <c r="A23" s="133" t="s">
        <v>463</v>
      </c>
      <c r="B23" s="137">
        <v>28</v>
      </c>
      <c r="C23" s="137" t="s">
        <v>437</v>
      </c>
      <c r="D23" s="137">
        <v>4.6</v>
      </c>
      <c r="E23" s="137">
        <v>2022</v>
      </c>
      <c r="F23" s="137">
        <v>4.6</v>
      </c>
      <c r="G23" s="137"/>
      <c r="H23" s="137">
        <v>4.6</v>
      </c>
      <c r="I23" s="137">
        <v>4.6</v>
      </c>
      <c r="J23" s="137" t="s">
        <v>514</v>
      </c>
      <c r="K23" s="139">
        <v>235754.31679</v>
      </c>
    </row>
    <row r="24" spans="1:11" s="134" customFormat="1" ht="78.75">
      <c r="A24" s="133" t="s">
        <v>464</v>
      </c>
      <c r="B24" s="137">
        <v>29</v>
      </c>
      <c r="C24" s="137" t="s">
        <v>437</v>
      </c>
      <c r="D24" s="137">
        <v>2.28</v>
      </c>
      <c r="E24" s="137">
        <v>2022</v>
      </c>
      <c r="F24" s="137">
        <v>2.28</v>
      </c>
      <c r="G24" s="137"/>
      <c r="H24" s="137">
        <v>2.28</v>
      </c>
      <c r="I24" s="137">
        <v>2.28</v>
      </c>
      <c r="J24" s="137" t="s">
        <v>433</v>
      </c>
      <c r="K24" s="139">
        <v>78633.48303</v>
      </c>
    </row>
    <row r="25" spans="1:11" s="134" customFormat="1" ht="47.25">
      <c r="A25" s="133" t="s">
        <v>465</v>
      </c>
      <c r="B25" s="137">
        <v>30</v>
      </c>
      <c r="C25" s="137" t="s">
        <v>437</v>
      </c>
      <c r="D25" s="137">
        <v>1.3</v>
      </c>
      <c r="E25" s="137">
        <v>2022</v>
      </c>
      <c r="F25" s="137">
        <v>1.3</v>
      </c>
      <c r="G25" s="137"/>
      <c r="H25" s="137">
        <v>1.3</v>
      </c>
      <c r="I25" s="137">
        <v>1.3</v>
      </c>
      <c r="J25" s="137" t="s">
        <v>433</v>
      </c>
      <c r="K25" s="139">
        <v>21401.150540000002</v>
      </c>
    </row>
    <row r="26" spans="1:11" s="134" customFormat="1" ht="63">
      <c r="A26" s="133" t="s">
        <v>467</v>
      </c>
      <c r="B26" s="137">
        <v>32</v>
      </c>
      <c r="C26" s="137" t="s">
        <v>437</v>
      </c>
      <c r="D26" s="137">
        <v>1.88</v>
      </c>
      <c r="E26" s="137">
        <v>2022</v>
      </c>
      <c r="F26" s="137">
        <v>1.88</v>
      </c>
      <c r="G26" s="137"/>
      <c r="H26" s="137">
        <v>1.88</v>
      </c>
      <c r="I26" s="137">
        <v>1.88</v>
      </c>
      <c r="J26" s="137" t="s">
        <v>433</v>
      </c>
      <c r="K26" s="139">
        <v>128114.967</v>
      </c>
    </row>
    <row r="27" spans="1:11" s="134" customFormat="1" ht="47.25">
      <c r="A27" s="133" t="s">
        <v>470</v>
      </c>
      <c r="B27" s="137">
        <v>34</v>
      </c>
      <c r="C27" s="137" t="s">
        <v>437</v>
      </c>
      <c r="D27" s="137">
        <v>1.351</v>
      </c>
      <c r="E27" s="137">
        <v>2022</v>
      </c>
      <c r="F27" s="137">
        <v>1.351</v>
      </c>
      <c r="G27" s="137"/>
      <c r="H27" s="137">
        <v>1.351</v>
      </c>
      <c r="I27" s="137">
        <v>1.351</v>
      </c>
      <c r="J27" s="137" t="s">
        <v>433</v>
      </c>
      <c r="K27" s="139">
        <v>31103.995000000003</v>
      </c>
    </row>
    <row r="28" spans="1:11" s="134" customFormat="1" ht="47.25">
      <c r="A28" s="133" t="s">
        <v>475</v>
      </c>
      <c r="B28" s="137">
        <v>38</v>
      </c>
      <c r="C28" s="137" t="s">
        <v>437</v>
      </c>
      <c r="D28" s="137">
        <v>0.036</v>
      </c>
      <c r="E28" s="137">
        <v>2022</v>
      </c>
      <c r="F28" s="137">
        <v>0.036</v>
      </c>
      <c r="G28" s="137"/>
      <c r="H28" s="137">
        <v>0.036</v>
      </c>
      <c r="I28" s="137">
        <v>0.036</v>
      </c>
      <c r="J28" s="137" t="s">
        <v>433</v>
      </c>
      <c r="K28" s="139">
        <v>36807.574</v>
      </c>
    </row>
    <row r="29" spans="1:11" s="134" customFormat="1" ht="63">
      <c r="A29" s="133" t="s">
        <v>478</v>
      </c>
      <c r="B29" s="137">
        <v>41</v>
      </c>
      <c r="C29" s="137" t="s">
        <v>437</v>
      </c>
      <c r="D29" s="137">
        <v>4</v>
      </c>
      <c r="E29" s="137">
        <v>2022</v>
      </c>
      <c r="F29" s="137">
        <v>4</v>
      </c>
      <c r="G29" s="137"/>
      <c r="H29" s="137">
        <v>4</v>
      </c>
      <c r="I29" s="137">
        <v>4</v>
      </c>
      <c r="J29" s="137" t="s">
        <v>433</v>
      </c>
      <c r="K29" s="139">
        <v>109506.20292</v>
      </c>
    </row>
    <row r="30" spans="1:11" s="134" customFormat="1" ht="47.25">
      <c r="A30" s="133" t="s">
        <v>479</v>
      </c>
      <c r="B30" s="137">
        <v>42</v>
      </c>
      <c r="C30" s="137" t="s">
        <v>437</v>
      </c>
      <c r="D30" s="137">
        <v>2.691</v>
      </c>
      <c r="E30" s="137">
        <v>2022</v>
      </c>
      <c r="F30" s="137">
        <v>2.691</v>
      </c>
      <c r="G30" s="137"/>
      <c r="H30" s="137">
        <v>2.691</v>
      </c>
      <c r="I30" s="137">
        <v>2.691</v>
      </c>
      <c r="J30" s="137" t="s">
        <v>433</v>
      </c>
      <c r="K30" s="139">
        <v>290407.969</v>
      </c>
    </row>
    <row r="31" spans="1:11" s="134" customFormat="1" ht="63">
      <c r="A31" s="133" t="s">
        <v>484</v>
      </c>
      <c r="B31" s="137">
        <v>47</v>
      </c>
      <c r="C31" s="137" t="s">
        <v>437</v>
      </c>
      <c r="D31" s="137">
        <v>2.725</v>
      </c>
      <c r="E31" s="137">
        <v>2022</v>
      </c>
      <c r="F31" s="137">
        <v>2.725</v>
      </c>
      <c r="G31" s="137"/>
      <c r="H31" s="137">
        <v>2.725</v>
      </c>
      <c r="I31" s="137">
        <v>2.725</v>
      </c>
      <c r="J31" s="137" t="s">
        <v>433</v>
      </c>
      <c r="K31" s="139">
        <v>169868.09992</v>
      </c>
    </row>
    <row r="32" spans="1:11" s="134" customFormat="1" ht="63">
      <c r="A32" s="133" t="s">
        <v>485</v>
      </c>
      <c r="B32" s="137">
        <v>48</v>
      </c>
      <c r="C32" s="137" t="s">
        <v>437</v>
      </c>
      <c r="D32" s="137">
        <v>8.234</v>
      </c>
      <c r="E32" s="137">
        <v>2022</v>
      </c>
      <c r="F32" s="137">
        <v>8.234</v>
      </c>
      <c r="G32" s="137"/>
      <c r="H32" s="137">
        <v>8.234</v>
      </c>
      <c r="I32" s="137">
        <v>8.234</v>
      </c>
      <c r="J32" s="137" t="s">
        <v>433</v>
      </c>
      <c r="K32" s="139">
        <v>144045.82458000001</v>
      </c>
    </row>
    <row r="33" spans="1:11" s="134" customFormat="1" ht="31.5">
      <c r="A33" s="133" t="s">
        <v>491</v>
      </c>
      <c r="B33" s="137">
        <v>54</v>
      </c>
      <c r="C33" s="137" t="s">
        <v>437</v>
      </c>
      <c r="D33" s="137">
        <v>2.917</v>
      </c>
      <c r="E33" s="137">
        <v>2022</v>
      </c>
      <c r="F33" s="137">
        <v>2.917</v>
      </c>
      <c r="G33" s="137"/>
      <c r="H33" s="137">
        <v>2.917</v>
      </c>
      <c r="I33" s="137">
        <v>2.917</v>
      </c>
      <c r="J33" s="137" t="s">
        <v>515</v>
      </c>
      <c r="K33" s="139">
        <v>341269.325</v>
      </c>
    </row>
    <row r="34" spans="1:11" s="134" customFormat="1" ht="47.25">
      <c r="A34" s="133" t="s">
        <v>492</v>
      </c>
      <c r="B34" s="137">
        <v>55</v>
      </c>
      <c r="C34" s="137" t="s">
        <v>437</v>
      </c>
      <c r="D34" s="137">
        <v>0.725</v>
      </c>
      <c r="E34" s="137">
        <v>2022</v>
      </c>
      <c r="F34" s="137">
        <v>0.725</v>
      </c>
      <c r="G34" s="137"/>
      <c r="H34" s="137">
        <v>0.725</v>
      </c>
      <c r="I34" s="137">
        <v>0.725</v>
      </c>
      <c r="J34" s="137" t="s">
        <v>433</v>
      </c>
      <c r="K34" s="139">
        <v>1079885.2603200001</v>
      </c>
    </row>
    <row r="35" spans="1:11" s="134" customFormat="1" ht="63">
      <c r="A35" s="133" t="s">
        <v>493</v>
      </c>
      <c r="B35" s="137">
        <v>56</v>
      </c>
      <c r="C35" s="137" t="s">
        <v>437</v>
      </c>
      <c r="D35" s="137">
        <v>0.215</v>
      </c>
      <c r="E35" s="137">
        <v>2022</v>
      </c>
      <c r="F35" s="137">
        <v>0.215</v>
      </c>
      <c r="G35" s="137"/>
      <c r="H35" s="137">
        <v>0.215</v>
      </c>
      <c r="I35" s="137">
        <v>0.215</v>
      </c>
      <c r="J35" s="137" t="s">
        <v>433</v>
      </c>
      <c r="K35" s="139">
        <v>15300.925000000001</v>
      </c>
    </row>
    <row r="36" spans="1:11" s="134" customFormat="1" ht="47.25">
      <c r="A36" s="133" t="s">
        <v>494</v>
      </c>
      <c r="B36" s="137">
        <v>57</v>
      </c>
      <c r="C36" s="137" t="s">
        <v>437</v>
      </c>
      <c r="D36" s="137">
        <v>4.549</v>
      </c>
      <c r="E36" s="137">
        <v>2022</v>
      </c>
      <c r="F36" s="137">
        <v>4.549</v>
      </c>
      <c r="G36" s="137"/>
      <c r="H36" s="137">
        <v>4.549</v>
      </c>
      <c r="I36" s="137">
        <v>4.549</v>
      </c>
      <c r="J36" s="137" t="s">
        <v>433</v>
      </c>
      <c r="K36" s="139">
        <v>613961.37882</v>
      </c>
    </row>
    <row r="37" spans="1:11" s="134" customFormat="1" ht="63">
      <c r="A37" s="133" t="s">
        <v>495</v>
      </c>
      <c r="B37" s="137">
        <v>58</v>
      </c>
      <c r="C37" s="137" t="s">
        <v>435</v>
      </c>
      <c r="D37" s="137">
        <v>42.182</v>
      </c>
      <c r="E37" s="137">
        <v>2022</v>
      </c>
      <c r="F37" s="137">
        <v>42.182</v>
      </c>
      <c r="G37" s="137"/>
      <c r="H37" s="137">
        <v>42.182</v>
      </c>
      <c r="I37" s="137">
        <v>42.182</v>
      </c>
      <c r="J37" s="137" t="s">
        <v>433</v>
      </c>
      <c r="K37" s="139">
        <v>138430.09100000001</v>
      </c>
    </row>
    <row r="38" spans="1:11" s="134" customFormat="1" ht="31.5">
      <c r="A38" s="133" t="s">
        <v>502</v>
      </c>
      <c r="B38" s="137">
        <v>65</v>
      </c>
      <c r="C38" s="137" t="s">
        <v>437</v>
      </c>
      <c r="D38" s="137">
        <v>2.481</v>
      </c>
      <c r="E38" s="137">
        <v>2022</v>
      </c>
      <c r="F38" s="137">
        <v>2.481</v>
      </c>
      <c r="G38" s="137"/>
      <c r="H38" s="137">
        <v>2.481</v>
      </c>
      <c r="I38" s="137">
        <v>2.481</v>
      </c>
      <c r="J38" s="137" t="s">
        <v>514</v>
      </c>
      <c r="K38" s="139">
        <v>1135687.70715</v>
      </c>
    </row>
    <row r="39" spans="1:11" s="134" customFormat="1" ht="63">
      <c r="A39" s="133" t="s">
        <v>503</v>
      </c>
      <c r="B39" s="137">
        <v>66</v>
      </c>
      <c r="C39" s="137" t="s">
        <v>474</v>
      </c>
      <c r="D39" s="137">
        <v>1</v>
      </c>
      <c r="E39" s="137">
        <v>2022</v>
      </c>
      <c r="F39" s="137">
        <v>1</v>
      </c>
      <c r="G39" s="137"/>
      <c r="H39" s="137">
        <v>1</v>
      </c>
      <c r="I39" s="137">
        <v>1</v>
      </c>
      <c r="J39" s="137" t="s">
        <v>433</v>
      </c>
      <c r="K39" s="139">
        <v>4320.063</v>
      </c>
    </row>
    <row r="40" spans="1:11" s="134" customFormat="1" ht="47.25">
      <c r="A40" s="133" t="s">
        <v>506</v>
      </c>
      <c r="B40" s="137">
        <v>69</v>
      </c>
      <c r="C40" s="137" t="s">
        <v>437</v>
      </c>
      <c r="D40" s="137">
        <v>0.299</v>
      </c>
      <c r="E40" s="137">
        <v>2022</v>
      </c>
      <c r="F40" s="137">
        <v>0.299</v>
      </c>
      <c r="G40" s="137"/>
      <c r="H40" s="137">
        <v>0.299</v>
      </c>
      <c r="I40" s="137">
        <v>0.299</v>
      </c>
      <c r="J40" s="137" t="s">
        <v>433</v>
      </c>
      <c r="K40" s="139">
        <v>163112.24431999997</v>
      </c>
    </row>
    <row r="41" spans="1:11" s="134" customFormat="1" ht="78.75">
      <c r="A41" s="133" t="s">
        <v>508</v>
      </c>
      <c r="B41" s="137">
        <v>71</v>
      </c>
      <c r="C41" s="137" t="s">
        <v>437</v>
      </c>
      <c r="D41" s="137">
        <v>4.634</v>
      </c>
      <c r="E41" s="137">
        <v>2022</v>
      </c>
      <c r="F41" s="137">
        <v>4.634</v>
      </c>
      <c r="G41" s="137"/>
      <c r="H41" s="137">
        <v>4.634</v>
      </c>
      <c r="I41" s="137">
        <v>4.634</v>
      </c>
      <c r="J41" s="137" t="s">
        <v>433</v>
      </c>
      <c r="K41" s="139">
        <v>314503.99798</v>
      </c>
    </row>
    <row r="42" spans="1:11" s="134" customFormat="1" ht="31.5">
      <c r="A42" s="133" t="s">
        <v>510</v>
      </c>
      <c r="B42" s="137">
        <v>73</v>
      </c>
      <c r="C42" s="137"/>
      <c r="D42" s="137"/>
      <c r="E42" s="137">
        <v>2022</v>
      </c>
      <c r="F42" s="137"/>
      <c r="G42" s="137"/>
      <c r="H42" s="137"/>
      <c r="I42" s="137"/>
      <c r="J42" s="137" t="s">
        <v>433</v>
      </c>
      <c r="K42" s="139">
        <v>231729.23226000002</v>
      </c>
    </row>
    <row r="65535" ht="12.75" hidden="1"/>
  </sheetData>
  <sheetProtection/>
  <mergeCells count="11">
    <mergeCell ref="A3:K3"/>
    <mergeCell ref="A4:K4"/>
    <mergeCell ref="A5:K5"/>
    <mergeCell ref="A6:K6"/>
    <mergeCell ref="A7:A8"/>
    <mergeCell ref="B7:B8"/>
    <mergeCell ref="C7:C8"/>
    <mergeCell ref="D7:D8"/>
    <mergeCell ref="E7:E8"/>
    <mergeCell ref="F7:J7"/>
    <mergeCell ref="K7:K8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85" zoomScaleNormal="85" zoomScaleSheetLayoutView="85" zoomScalePageLayoutView="0" workbookViewId="0" topLeftCell="A1">
      <selection activeCell="N29" sqref="N29"/>
    </sheetView>
  </sheetViews>
  <sheetFormatPr defaultColWidth="9.375" defaultRowHeight="12.75"/>
  <cols>
    <col min="1" max="1" width="41.75390625" style="0" customWidth="1"/>
    <col min="2" max="2" width="1.625" style="0" customWidth="1"/>
    <col min="3" max="3" width="32.625" style="0" customWidth="1"/>
    <col min="4" max="4" width="1.75390625" style="0" customWidth="1"/>
    <col min="5" max="5" width="28.625" style="0" customWidth="1"/>
    <col min="6" max="6" width="1.75390625" style="0" customWidth="1"/>
    <col min="7" max="7" width="12.625" style="0" customWidth="1"/>
  </cols>
  <sheetData>
    <row r="1" spans="1:7" ht="12.75">
      <c r="A1" s="85"/>
      <c r="B1" s="43"/>
      <c r="C1" s="43"/>
      <c r="D1" s="47"/>
      <c r="E1" s="47"/>
      <c r="F1" s="47"/>
      <c r="G1" s="43"/>
    </row>
    <row r="2" spans="1:7" ht="63.75">
      <c r="A2" s="85" t="s">
        <v>418</v>
      </c>
      <c r="B2" s="82"/>
      <c r="C2" s="80" t="s">
        <v>516</v>
      </c>
      <c r="D2" s="47"/>
      <c r="E2" s="70" t="s">
        <v>517</v>
      </c>
      <c r="F2" s="83"/>
      <c r="G2" s="88"/>
    </row>
    <row r="3" spans="1:7" ht="12.75">
      <c r="A3" s="85"/>
      <c r="B3" s="39"/>
      <c r="C3" s="46" t="s">
        <v>377</v>
      </c>
      <c r="D3" s="39"/>
      <c r="E3" s="46" t="s">
        <v>378</v>
      </c>
      <c r="F3" s="39"/>
      <c r="G3" s="46" t="s">
        <v>379</v>
      </c>
    </row>
    <row r="4" spans="1:7" ht="12.75">
      <c r="A4" s="85"/>
      <c r="B4" s="39"/>
      <c r="C4" s="78" t="s">
        <v>518</v>
      </c>
      <c r="D4" s="39"/>
      <c r="E4" s="73" t="s">
        <v>519</v>
      </c>
      <c r="F4" s="66"/>
      <c r="G4" s="39"/>
    </row>
    <row r="5" spans="1:7" ht="12.75">
      <c r="A5" s="71"/>
      <c r="B5" s="235" t="s">
        <v>380</v>
      </c>
      <c r="C5" s="235"/>
      <c r="D5" s="235"/>
      <c r="E5" s="87" t="s">
        <v>381</v>
      </c>
      <c r="F5" s="236" t="s">
        <v>381</v>
      </c>
      <c r="G5" s="236"/>
    </row>
  </sheetData>
  <sheetProtection/>
  <mergeCells count="2">
    <mergeCell ref="B5:D5"/>
    <mergeCell ref="F5:G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Ирина Владимировна</dc:creator>
  <cp:keywords/>
  <dc:description/>
  <cp:lastModifiedBy>Идрисова Фина Тимерьяновна</cp:lastModifiedBy>
  <dcterms:created xsi:type="dcterms:W3CDTF">2021-08-06T10:02:54Z</dcterms:created>
  <dcterms:modified xsi:type="dcterms:W3CDTF">2023-02-10T07:29:44Z</dcterms:modified>
  <cp:category/>
  <cp:version/>
  <cp:contentType/>
  <cp:contentStatus/>
</cp:coreProperties>
</file>